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11.xml" ContentType="application/vnd.openxmlformats-officedocument.spreadsheetml.table+xml"/>
  <Override PartName="/xl/tables/table12.xml" ContentType="application/vnd.openxmlformats-officedocument.spreadsheetml.tab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drawings/drawing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7A8EFB2B-30E7-44FB-9E5A-F5EDF4B7A077}" xr6:coauthVersionLast="44" xr6:coauthVersionMax="45" xr10:uidLastSave="{00000000-0000-0000-0000-000000000000}"/>
  <bookViews>
    <workbookView xWindow="28680" yWindow="-120" windowWidth="29040" windowHeight="15840" tabRatio="856" xr2:uid="{00000000-000D-0000-FFFF-FFFF00000000}"/>
  </bookViews>
  <sheets>
    <sheet name="Introduction" sheetId="4" r:id="rId1"/>
    <sheet name="Background-Demographics" sheetId="22" r:id="rId2"/>
    <sheet name="Tables-Demographics" sheetId="20" r:id="rId3"/>
    <sheet name="Data Display-Demographics" sheetId="23" r:id="rId4"/>
    <sheet name="Background-Discipline" sheetId="24" r:id="rId5"/>
    <sheet name="Tables-Student Referrals" sheetId="25" r:id="rId6"/>
    <sheet name="Data Display-Student Referrals" sheetId="26" r:id="rId7"/>
    <sheet name="Tables-Discip Referrals" sheetId="27" r:id="rId8"/>
    <sheet name="Data Display-Discip Referrals" sheetId="28" r:id="rId9"/>
    <sheet name="Background-Suspensions" sheetId="29" r:id="rId10"/>
    <sheet name="Tables-Suspensions" sheetId="30" r:id="rId11"/>
    <sheet name="Data Display-Suspensions" sheetId="31" r:id="rId12"/>
    <sheet name="Tables-Infractions" sheetId="32" r:id="rId13"/>
    <sheet name="Data Display-Infractions" sheetId="35" r:id="rId14"/>
    <sheet name="Tables-Effectiveness" sheetId="21" r:id="rId15"/>
    <sheet name="Data Display-Effectiveness" sheetId="34" r:id="rId1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31" i="20" l="1"/>
  <c r="I30" i="20"/>
  <c r="I29" i="20"/>
  <c r="J28" i="20"/>
  <c r="I18" i="20"/>
  <c r="I19" i="20"/>
  <c r="I6" i="20"/>
  <c r="I7" i="20"/>
  <c r="I5" i="20" l="1"/>
  <c r="I17" i="20"/>
  <c r="I24" i="20" s="1"/>
  <c r="I36" i="20"/>
  <c r="I37" i="20"/>
  <c r="J16" i="20"/>
  <c r="I35" i="20" l="1"/>
  <c r="B11" i="30"/>
  <c r="J55" i="32"/>
  <c r="E62" i="32" s="1"/>
  <c r="D62" i="32"/>
  <c r="F62" i="32"/>
  <c r="G62" i="32"/>
  <c r="I62" i="32"/>
  <c r="C62" i="32"/>
  <c r="J54" i="32"/>
  <c r="E61" i="32" s="1"/>
  <c r="D61" i="32"/>
  <c r="F61" i="32"/>
  <c r="G61" i="32"/>
  <c r="H61" i="32"/>
  <c r="I61" i="32"/>
  <c r="C61" i="32"/>
  <c r="J53" i="32"/>
  <c r="E60" i="32" s="1"/>
  <c r="D60" i="32"/>
  <c r="F60" i="32"/>
  <c r="G60" i="32"/>
  <c r="H60" i="32"/>
  <c r="I60" i="32"/>
  <c r="C60" i="32"/>
  <c r="B62" i="32"/>
  <c r="B61" i="32"/>
  <c r="B60" i="32"/>
  <c r="J41" i="32"/>
  <c r="F48" i="32" s="1"/>
  <c r="D48" i="32"/>
  <c r="I48" i="32"/>
  <c r="J42" i="32"/>
  <c r="F49" i="32" s="1"/>
  <c r="D49" i="32"/>
  <c r="I49" i="32"/>
  <c r="J40" i="32"/>
  <c r="F47" i="32" s="1"/>
  <c r="D47" i="32"/>
  <c r="I47" i="32"/>
  <c r="B48" i="32"/>
  <c r="B49" i="32"/>
  <c r="B47" i="32"/>
  <c r="J23" i="32"/>
  <c r="D32" i="32" s="1"/>
  <c r="F32" i="32"/>
  <c r="H32" i="32"/>
  <c r="I32" i="32"/>
  <c r="B36" i="32"/>
  <c r="B35" i="32"/>
  <c r="B34" i="32"/>
  <c r="B33" i="32"/>
  <c r="B32" i="32"/>
  <c r="J6" i="32"/>
  <c r="F15" i="32" s="1"/>
  <c r="D15" i="32"/>
  <c r="I15" i="32"/>
  <c r="B16" i="32"/>
  <c r="B17" i="32"/>
  <c r="B18" i="32"/>
  <c r="B19" i="32"/>
  <c r="B15" i="32"/>
  <c r="I6" i="21"/>
  <c r="B21" i="21"/>
  <c r="C21" i="21"/>
  <c r="D21" i="21"/>
  <c r="E21" i="21"/>
  <c r="F21" i="21"/>
  <c r="G21" i="21"/>
  <c r="H21" i="21"/>
  <c r="I7" i="21"/>
  <c r="B22" i="21"/>
  <c r="C22" i="21"/>
  <c r="D22" i="21"/>
  <c r="E22" i="21"/>
  <c r="F22" i="21"/>
  <c r="G22" i="21"/>
  <c r="H22" i="21"/>
  <c r="I8" i="21"/>
  <c r="B23" i="21"/>
  <c r="C23" i="21"/>
  <c r="D23" i="21"/>
  <c r="E23" i="21"/>
  <c r="F23" i="21"/>
  <c r="G23" i="21"/>
  <c r="H23" i="21"/>
  <c r="I5" i="21"/>
  <c r="B20" i="21"/>
  <c r="C20" i="21"/>
  <c r="D20" i="21"/>
  <c r="E20" i="21"/>
  <c r="F20" i="21"/>
  <c r="G20" i="21"/>
  <c r="H20" i="21"/>
  <c r="C9" i="21"/>
  <c r="C13" i="21"/>
  <c r="C14" i="21"/>
  <c r="C15" i="21"/>
  <c r="C16" i="21"/>
  <c r="D9" i="21"/>
  <c r="D13" i="21"/>
  <c r="D14" i="21"/>
  <c r="D15" i="21"/>
  <c r="D16" i="21"/>
  <c r="E9" i="21"/>
  <c r="E13" i="21"/>
  <c r="E14" i="21"/>
  <c r="E15" i="21"/>
  <c r="E16" i="21"/>
  <c r="F9" i="21"/>
  <c r="F13" i="21"/>
  <c r="F14" i="21"/>
  <c r="F15" i="21"/>
  <c r="F16" i="21"/>
  <c r="G9" i="21"/>
  <c r="G13" i="21"/>
  <c r="G14" i="21"/>
  <c r="G15" i="21"/>
  <c r="G16" i="21"/>
  <c r="H9" i="21"/>
  <c r="H13" i="21"/>
  <c r="H14" i="21"/>
  <c r="H15" i="21"/>
  <c r="H16" i="21"/>
  <c r="B9" i="21"/>
  <c r="B13" i="21"/>
  <c r="B14" i="21"/>
  <c r="B15" i="21"/>
  <c r="B16" i="21"/>
  <c r="I7" i="30"/>
  <c r="F13" i="30"/>
  <c r="I6" i="30"/>
  <c r="D12" i="30"/>
  <c r="C5" i="30"/>
  <c r="D5" i="30"/>
  <c r="E5" i="30"/>
  <c r="F5" i="30"/>
  <c r="G5" i="30"/>
  <c r="H5" i="30"/>
  <c r="B5" i="30"/>
  <c r="I6" i="27"/>
  <c r="I7" i="27"/>
  <c r="I5" i="27"/>
  <c r="I13" i="27"/>
  <c r="I12" i="27"/>
  <c r="C13" i="27"/>
  <c r="D13" i="27"/>
  <c r="E13" i="27"/>
  <c r="F13" i="27"/>
  <c r="G13" i="27"/>
  <c r="H13" i="27"/>
  <c r="B13" i="27"/>
  <c r="C12" i="27"/>
  <c r="D12" i="27"/>
  <c r="E12" i="27"/>
  <c r="F12" i="27"/>
  <c r="G12" i="27"/>
  <c r="H12" i="27"/>
  <c r="B12" i="27"/>
  <c r="I7" i="25"/>
  <c r="C13" i="25"/>
  <c r="D13" i="25"/>
  <c r="E13" i="25"/>
  <c r="F13" i="25"/>
  <c r="G13" i="25"/>
  <c r="H13" i="25"/>
  <c r="B13" i="25"/>
  <c r="I6" i="25"/>
  <c r="I5" i="25"/>
  <c r="I13" i="25"/>
  <c r="I12" i="25"/>
  <c r="C12" i="25"/>
  <c r="D12" i="25"/>
  <c r="E12" i="25"/>
  <c r="F12" i="25"/>
  <c r="G12" i="25"/>
  <c r="H12" i="25"/>
  <c r="B12" i="25"/>
  <c r="C29" i="20"/>
  <c r="D29" i="20"/>
  <c r="E29" i="20"/>
  <c r="F29" i="20"/>
  <c r="G29" i="20"/>
  <c r="H29" i="20"/>
  <c r="I9" i="21"/>
  <c r="D13" i="30"/>
  <c r="C13" i="30"/>
  <c r="E13" i="30"/>
  <c r="B13" i="30"/>
  <c r="H13" i="30"/>
  <c r="G13" i="30"/>
  <c r="C12" i="30"/>
  <c r="B12" i="30"/>
  <c r="G12" i="30"/>
  <c r="F12" i="30"/>
  <c r="I5" i="30"/>
  <c r="H12" i="30"/>
  <c r="E12" i="30"/>
  <c r="I13" i="30"/>
  <c r="I12" i="30"/>
  <c r="C5" i="27"/>
  <c r="D5" i="27"/>
  <c r="E5" i="27"/>
  <c r="F5" i="27"/>
  <c r="G5" i="27"/>
  <c r="H5" i="27"/>
  <c r="B5" i="27"/>
  <c r="C5" i="25"/>
  <c r="D5" i="25"/>
  <c r="E5" i="25"/>
  <c r="F5" i="25"/>
  <c r="G5" i="25"/>
  <c r="H5" i="25"/>
  <c r="B5" i="25"/>
  <c r="B29" i="20"/>
  <c r="C17" i="20"/>
  <c r="D17" i="20"/>
  <c r="E17" i="20"/>
  <c r="F17" i="20"/>
  <c r="G17" i="20"/>
  <c r="H17" i="20"/>
  <c r="B17" i="20"/>
  <c r="C5" i="20"/>
  <c r="D5" i="20"/>
  <c r="E5" i="20"/>
  <c r="F5" i="20"/>
  <c r="G5" i="20"/>
  <c r="H5" i="20"/>
  <c r="B5" i="20"/>
  <c r="E37" i="20"/>
  <c r="G36" i="20"/>
  <c r="C25" i="20"/>
  <c r="D24" i="20"/>
  <c r="G13" i="20"/>
  <c r="G12" i="20"/>
  <c r="F25" i="20"/>
  <c r="I43" i="32"/>
  <c r="H43" i="32"/>
  <c r="G43" i="32"/>
  <c r="F43" i="32"/>
  <c r="E43" i="32"/>
  <c r="D43" i="32"/>
  <c r="C43" i="32"/>
  <c r="D28" i="32"/>
  <c r="E28" i="32"/>
  <c r="F28" i="32"/>
  <c r="G28" i="32"/>
  <c r="H28" i="32"/>
  <c r="I28" i="32"/>
  <c r="D11" i="32"/>
  <c r="E11" i="32"/>
  <c r="F11" i="32"/>
  <c r="G11" i="32"/>
  <c r="H11" i="32"/>
  <c r="I11" i="32"/>
  <c r="C11" i="27"/>
  <c r="D11" i="27"/>
  <c r="E11" i="27"/>
  <c r="F11" i="27"/>
  <c r="G11" i="27"/>
  <c r="H11" i="27"/>
  <c r="B11" i="27"/>
  <c r="C11" i="25"/>
  <c r="D11" i="25"/>
  <c r="E11" i="25"/>
  <c r="F11" i="25"/>
  <c r="G11" i="25"/>
  <c r="H11" i="25"/>
  <c r="B11" i="25"/>
  <c r="I11" i="27"/>
  <c r="I11" i="25"/>
  <c r="I56" i="32"/>
  <c r="H56" i="32"/>
  <c r="G56" i="32"/>
  <c r="F56" i="32"/>
  <c r="E56" i="32"/>
  <c r="D56" i="32"/>
  <c r="C56" i="32"/>
  <c r="J24" i="32"/>
  <c r="J25" i="32"/>
  <c r="D34" i="32" s="1"/>
  <c r="J26" i="32"/>
  <c r="J27" i="32"/>
  <c r="H36" i="32" s="1"/>
  <c r="C28" i="32"/>
  <c r="J7" i="32"/>
  <c r="J8" i="32"/>
  <c r="E17" i="32" s="1"/>
  <c r="J9" i="32"/>
  <c r="D18" i="32" s="1"/>
  <c r="J10" i="32"/>
  <c r="G19" i="32" s="1"/>
  <c r="C11" i="32"/>
  <c r="G33" i="32"/>
  <c r="I33" i="32"/>
  <c r="F33" i="32"/>
  <c r="H33" i="32"/>
  <c r="E33" i="32"/>
  <c r="D33" i="32"/>
  <c r="C33" i="32"/>
  <c r="I34" i="32"/>
  <c r="G34" i="32"/>
  <c r="E34" i="32"/>
  <c r="C36" i="32"/>
  <c r="F36" i="32"/>
  <c r="I36" i="32"/>
  <c r="G36" i="32"/>
  <c r="F35" i="32"/>
  <c r="D35" i="32"/>
  <c r="G35" i="32"/>
  <c r="H35" i="32"/>
  <c r="E35" i="32"/>
  <c r="I35" i="32"/>
  <c r="C35" i="32"/>
  <c r="D19" i="32"/>
  <c r="E19" i="32"/>
  <c r="F19" i="32"/>
  <c r="I19" i="32"/>
  <c r="C19" i="32"/>
  <c r="G17" i="32"/>
  <c r="D17" i="32"/>
  <c r="I17" i="32"/>
  <c r="C17" i="32"/>
  <c r="F17" i="32"/>
  <c r="F18" i="32"/>
  <c r="G18" i="32"/>
  <c r="C18" i="32"/>
  <c r="I18" i="32"/>
  <c r="G16" i="32"/>
  <c r="I16" i="32"/>
  <c r="C16" i="32"/>
  <c r="D16" i="32"/>
  <c r="E16" i="32"/>
  <c r="F16" i="32"/>
  <c r="H16" i="32"/>
  <c r="J43" i="32"/>
  <c r="J56" i="32"/>
  <c r="J28" i="32"/>
  <c r="E11" i="30"/>
  <c r="D11" i="30"/>
  <c r="H11" i="30"/>
  <c r="G11" i="30"/>
  <c r="F11" i="30"/>
  <c r="I11" i="30"/>
  <c r="C11" i="30"/>
  <c r="H18" i="32" l="1"/>
  <c r="H17" i="32"/>
  <c r="D36" i="32"/>
  <c r="H34" i="32"/>
  <c r="E15" i="32"/>
  <c r="C32" i="32"/>
  <c r="E47" i="32"/>
  <c r="E49" i="32"/>
  <c r="E48" i="32"/>
  <c r="H62" i="32"/>
  <c r="F34" i="32"/>
  <c r="J11" i="32"/>
  <c r="E18" i="32"/>
  <c r="E36" i="32"/>
  <c r="C34" i="32"/>
  <c r="C15" i="32"/>
  <c r="G32" i="32"/>
  <c r="C47" i="32"/>
  <c r="C49" i="32"/>
  <c r="C48" i="32"/>
  <c r="H15" i="32"/>
  <c r="E32" i="32"/>
  <c r="H47" i="32"/>
  <c r="H49" i="32"/>
  <c r="H48" i="32"/>
  <c r="G15" i="32"/>
  <c r="G47" i="32"/>
  <c r="G49" i="32"/>
  <c r="G48" i="32"/>
  <c r="H19" i="32"/>
  <c r="G37" i="20"/>
  <c r="D37" i="20"/>
  <c r="C37" i="20"/>
  <c r="H36" i="20"/>
  <c r="E25" i="20"/>
  <c r="F24" i="20"/>
  <c r="B25" i="20"/>
  <c r="H25" i="20"/>
  <c r="D25" i="20"/>
  <c r="G25" i="20"/>
  <c r="H24" i="20"/>
  <c r="B24" i="20"/>
  <c r="E36" i="20"/>
  <c r="D36" i="20"/>
  <c r="C36" i="20"/>
  <c r="B37" i="20"/>
  <c r="B36" i="20"/>
  <c r="H37" i="20"/>
  <c r="F36" i="20"/>
  <c r="F37" i="20"/>
  <c r="D13" i="20"/>
  <c r="C13" i="20"/>
  <c r="B13" i="20"/>
  <c r="G24" i="20"/>
  <c r="C24" i="20"/>
  <c r="E24" i="20"/>
  <c r="E13" i="20"/>
  <c r="C12" i="20"/>
  <c r="F13" i="20"/>
  <c r="F12" i="20"/>
  <c r="B12" i="20"/>
  <c r="E12" i="20"/>
  <c r="H13" i="20"/>
  <c r="H12" i="20"/>
  <c r="D12" i="20"/>
  <c r="E35" i="20" l="1"/>
  <c r="F35" i="20"/>
  <c r="H35" i="20"/>
  <c r="B35" i="20"/>
  <c r="C35" i="20"/>
  <c r="D35" i="20"/>
  <c r="G35" i="20"/>
  <c r="F23" i="20"/>
  <c r="H23" i="20"/>
  <c r="I25" i="20"/>
  <c r="I23" i="20" s="1"/>
  <c r="B23" i="20"/>
  <c r="D23" i="20"/>
  <c r="G23" i="20"/>
  <c r="C23" i="20"/>
  <c r="E23" i="20"/>
  <c r="B11" i="20"/>
  <c r="F11" i="20"/>
  <c r="C11" i="20"/>
  <c r="G11" i="20"/>
  <c r="D11" i="20"/>
  <c r="I13" i="20"/>
  <c r="H11" i="20"/>
  <c r="I12" i="20"/>
  <c r="E11" i="20"/>
  <c r="I11" i="20" l="1"/>
</calcChain>
</file>

<file path=xl/sharedStrings.xml><?xml version="1.0" encoding="utf-8"?>
<sst xmlns="http://schemas.openxmlformats.org/spreadsheetml/2006/main" count="541" uniqueCount="161">
  <si>
    <t>Table 1: Students enrolled by race/ethnicity</t>
  </si>
  <si>
    <t>American Indian</t>
  </si>
  <si>
    <t>Asian</t>
  </si>
  <si>
    <t>Black or African American</t>
  </si>
  <si>
    <t>Hispanic</t>
  </si>
  <si>
    <t>Hawaiian or Pacific Islander</t>
  </si>
  <si>
    <t>Two or more races</t>
  </si>
  <si>
    <t>White</t>
  </si>
  <si>
    <t>Total</t>
  </si>
  <si>
    <t>Table 2: Composition of students enrolled by race/ethnicity</t>
  </si>
  <si>
    <t>Table 3: Number of students with an IEP by race/ethnicity</t>
  </si>
  <si>
    <t>Table 4: Composition of students with an IEP by race/ethnicity</t>
  </si>
  <si>
    <t>Table 7: Number of students referred for disciplinary action by race/ethnicity</t>
  </si>
  <si>
    <t>Number of students referred for disciplinary action</t>
  </si>
  <si>
    <t>Table 8: Composition of students referred for disciplinary action by race/ethnicity</t>
  </si>
  <si>
    <t>Table 9: Number of disciplinary referrals written by race/ethnicity</t>
  </si>
  <si>
    <t>Number of disciplinary referrals</t>
  </si>
  <si>
    <t>Table 10: Composition  of disciplinary referrals by race/ethnicity</t>
  </si>
  <si>
    <t>Table 11: Number of disciplinary referrals written that resulted in suspension by race/ethnicity</t>
  </si>
  <si>
    <t>Table 12: Composition of referrals that resulted in a suspension by race/ethnicity</t>
  </si>
  <si>
    <t>All students</t>
  </si>
  <si>
    <t xml:space="preserve"> </t>
  </si>
  <si>
    <t>N/A</t>
  </si>
  <si>
    <t>1st most common</t>
  </si>
  <si>
    <t>2nd most common</t>
  </si>
  <si>
    <t>3rd most common</t>
  </si>
  <si>
    <t>4th most common</t>
  </si>
  <si>
    <t>5th most common</t>
  </si>
  <si>
    <t>Infraction</t>
  </si>
  <si>
    <t>Table 5: Number of students with an IEP suspended &gt; 10 days by race/ethnicity</t>
  </si>
  <si>
    <t>Table 6: Composition of students with an IEPs suspended &gt; 10 days by race/ethnicity</t>
  </si>
  <si>
    <t>Table 15: Number students who were suspended 1 or more times by race/ethnicity</t>
  </si>
  <si>
    <t># suspended 1 time</t>
  </si>
  <si>
    <t># suspended 2-3 times</t>
  </si>
  <si>
    <t>% suspended 1 time</t>
  </si>
  <si>
    <t>% suspended 2-3 times</t>
  </si>
  <si>
    <t># suspended 4-5 times</t>
  </si>
  <si>
    <t># suspended more than 5 times</t>
  </si>
  <si>
    <t>% suspended 4-5 times</t>
  </si>
  <si>
    <t>% suspended more than 5 times</t>
  </si>
  <si>
    <t>Males referred for disciplinary action</t>
  </si>
  <si>
    <t>Females referred for disciplinary action</t>
  </si>
  <si>
    <t>Females with an IEP</t>
  </si>
  <si>
    <t>Males with an IEP</t>
  </si>
  <si>
    <t>Females with an IEP suspended &gt; 10 days</t>
  </si>
  <si>
    <t>Males with an IEP suspended &gt; 10 days</t>
  </si>
  <si>
    <t>Number of disciplinary referrals resulting in suspension</t>
  </si>
  <si>
    <t>Female Disciplinary Referrals</t>
  </si>
  <si>
    <t xml:space="preserve">Male Disciplinary Referrals </t>
  </si>
  <si>
    <t>Disciplinary referrals</t>
  </si>
  <si>
    <t>Disciplinary referrals resulting in suspension</t>
  </si>
  <si>
    <t>A</t>
  </si>
  <si>
    <t>B</t>
  </si>
  <si>
    <t>C</t>
  </si>
  <si>
    <t>D</t>
  </si>
  <si>
    <t>E</t>
  </si>
  <si>
    <t>X</t>
  </si>
  <si>
    <t>Y</t>
  </si>
  <si>
    <t>Z</t>
  </si>
  <si>
    <t>Table 16: Percentage of students suspended 1, 2-3, 4-5, &gt;5 times for each race/ethnicity</t>
  </si>
  <si>
    <t>Table 17: Percentage of students who were suspended 1, 2-3, 4-5, &gt;5 times by race/ethnicity</t>
  </si>
  <si>
    <r>
      <t xml:space="preserve">Table 13a(1): The five most common </t>
    </r>
    <r>
      <rPr>
        <b/>
        <sz val="18"/>
        <color indexed="9"/>
        <rFont val="Calibri"/>
        <family val="2"/>
      </rPr>
      <t>infractions cited for female disciplinary referrals</t>
    </r>
  </si>
  <si>
    <r>
      <t xml:space="preserve">Table 13a(2): Racial/ethnic composition of the five most common </t>
    </r>
    <r>
      <rPr>
        <b/>
        <sz val="18"/>
        <color indexed="9"/>
        <rFont val="Calibri"/>
        <family val="2"/>
      </rPr>
      <t>infractions cited for female disciplinary referrals</t>
    </r>
  </si>
  <si>
    <r>
      <t xml:space="preserve">Table 13b(1): The five most common </t>
    </r>
    <r>
      <rPr>
        <b/>
        <sz val="18"/>
        <color indexed="9"/>
        <rFont val="Calibri"/>
        <family val="2"/>
      </rPr>
      <t>infractions cited for male disciplinary referrals</t>
    </r>
  </si>
  <si>
    <r>
      <t xml:space="preserve">Table 13b(2): Racial/ethnic composition of the five most common </t>
    </r>
    <r>
      <rPr>
        <b/>
        <sz val="18"/>
        <color indexed="9"/>
        <rFont val="Calibri"/>
        <family val="2"/>
      </rPr>
      <t>infractions cited for male disciplinary referrals</t>
    </r>
  </si>
  <si>
    <t>F</t>
  </si>
  <si>
    <r>
      <t xml:space="preserve">Table 14a(2): Racial/ethnic composition of the three most common </t>
    </r>
    <r>
      <rPr>
        <b/>
        <sz val="18"/>
        <color indexed="9"/>
        <rFont val="Calibri"/>
        <family val="2"/>
      </rPr>
      <t>infractions by females resulting in a suspension</t>
    </r>
  </si>
  <si>
    <r>
      <t xml:space="preserve">Table 14a(1): The three most common </t>
    </r>
    <r>
      <rPr>
        <b/>
        <sz val="18"/>
        <color indexed="9"/>
        <rFont val="Calibri"/>
        <family val="2"/>
      </rPr>
      <t>infractions for female disciplinary referrals resulting in a suspension</t>
    </r>
  </si>
  <si>
    <r>
      <t xml:space="preserve">Table 14b(2): Racial/ethnic composition of the three most common </t>
    </r>
    <r>
      <rPr>
        <b/>
        <sz val="18"/>
        <color indexed="9"/>
        <rFont val="Calibri"/>
        <family val="2"/>
      </rPr>
      <t>infractions by males resulting in a suspension</t>
    </r>
  </si>
  <si>
    <t>L</t>
  </si>
  <si>
    <t>M</t>
  </si>
  <si>
    <t xml:space="preserve">N </t>
  </si>
  <si>
    <r>
      <t xml:space="preserve">Table 14b(1): The three most common  </t>
    </r>
    <r>
      <rPr>
        <b/>
        <sz val="18"/>
        <color indexed="9"/>
        <rFont val="Calibri"/>
        <family val="2"/>
      </rPr>
      <t>infractions for male disciplinary referrals resulting in a suspension</t>
    </r>
  </si>
  <si>
    <t>Instructions</t>
  </si>
  <si>
    <t>The Michigan Department of Education Office of Special Education wishes to thank the Texas Education Agency (TEA) for permission to use the Root Cause Analysis Workbook.</t>
  </si>
  <si>
    <t>End of Worksheet</t>
  </si>
  <si>
    <t>Race/Ethnicity</t>
  </si>
  <si>
    <t>Type text</t>
  </si>
  <si>
    <t>Demographics Data Tables</t>
  </si>
  <si>
    <t>Acknowledgement</t>
  </si>
  <si>
    <t>Looking at Demographic Data</t>
  </si>
  <si>
    <t>Background Demographics</t>
  </si>
  <si>
    <t xml:space="preserve">This initial look at the district’s demographic data is meant to provide a framework for examining inequities in disciplinary actions that lead to disproportionate discrepancies and help the team pose and discuss questions related to the district’s disciplinary practices and policies. </t>
  </si>
  <si>
    <t>Demographics Data Displays</t>
  </si>
  <si>
    <t>Background - Discipline</t>
  </si>
  <si>
    <t>Student Referrals Data Tables</t>
  </si>
  <si>
    <t>Student Referrals Data Displays</t>
  </si>
  <si>
    <t>Disciplinary Referrals Data Tables</t>
  </si>
  <si>
    <t>Disciplinary Referrals Data Displays</t>
  </si>
  <si>
    <t>Background - Suspensions</t>
  </si>
  <si>
    <t>Suspensions Data Tables</t>
  </si>
  <si>
    <t>Suspensions Data Displays</t>
  </si>
  <si>
    <t>Infractions Data Tables</t>
  </si>
  <si>
    <t>Infractions Data Displays</t>
  </si>
  <si>
    <t>Effectiveness Data Tables</t>
  </si>
  <si>
    <t>Effectiveness Data Displays</t>
  </si>
  <si>
    <t>End of worksheet</t>
  </si>
  <si>
    <t>Female Infractions</t>
  </si>
  <si>
    <t>Male Infractions</t>
  </si>
  <si>
    <t>Referrals Resulting in Suspension</t>
  </si>
  <si>
    <t>An effective discipline system has multiple possible outcomes with suspensions being one of the most severe. Therefore, it is important to focus specifically on referrals resulting in suspensions.</t>
  </si>
  <si>
    <t>Looking at Discipline Data</t>
  </si>
  <si>
    <t>Discipline data is often times difficult to interpret because it can be tabulated in two different ways: by student and by referral. In Tables 7 and 8, student data counts each student for whom there is a discipline record regardless of how many times the student has been referred for disciplinary action. In Tables 9 and 10, referral data counts the total number of infractions but does not take into account that certain students are counted multiple times. As such, these two different perspectives provide different information. Depending on the information collected, discipline data can be analyzed in a variety of ways.</t>
  </si>
  <si>
    <t>Basic Framework for Analyzing Discipline Data</t>
  </si>
  <si>
    <t xml:space="preserve">Data requirements for this section include the most recent data available for an entire school year for all students (not only those with IEPs) on:
Number of students referred for disciplinary action by race/ethnicity and gender 
Number of disciplinary referrals by race/ethnicity and gender </t>
  </si>
  <si>
    <t>Look at the following four areas:
The demographics of those students involved in the district’s discipline process (Tables 7-12)
The types of discipline infractions (Tables 13-14)
The outcomes of those infractions (Tables 13-14)
The effectiveness of suspensions (Table 15-17)</t>
  </si>
  <si>
    <t>Data Requirements</t>
  </si>
  <si>
    <t>Data requirements for this section include the most recent data available for an entire school year on:
District enrollment by race/ethnicity and gender
Number of students with an IEP by race/ethnicity and gender
Number of students with an IEP suspended/expelled for more than 10 days by race/ethnicity and gender</t>
  </si>
  <si>
    <t xml:space="preserve">Data requirements for this section include the most recent data available for an entire school year on:
Number of suspensions by race/ethnicity and gender 
Top five most common infractions causing disciplinary referrals by race/ethnicity and gender 
Top three most common infractions referral resulting in suspension by race/ethnicity and gender 
Number of students who were suspended 1 time, 2-3 times, 4-5 times, and more than 5 times by race/ethnicity </t>
  </si>
  <si>
    <t>Introduction to Discipline Toolkit Data Analysis Tool</t>
  </si>
  <si>
    <t>Intentionally left blank</t>
  </si>
  <si>
    <t>All Students</t>
  </si>
  <si>
    <t>All Female Students</t>
  </si>
  <si>
    <t>All Male Students</t>
  </si>
  <si>
    <t>All Students with an IEP</t>
  </si>
  <si>
    <t>All Students with an IEP suspended &gt; 10 days</t>
  </si>
  <si>
    <t>Female Disciplinary Referrals Resulting in Suspension</t>
  </si>
  <si>
    <t>Male Disciplinary Referrals Resulting in Suspension</t>
  </si>
  <si>
    <t>intentionally left blank</t>
  </si>
  <si>
    <t xml:space="preserve">This worksheet contains six graphs based on the data on the Tables-Demographics worksheet. </t>
  </si>
  <si>
    <t xml:space="preserve">This worksheet contains three graphs based on the data on the Tables-Student Referrals worksheet. </t>
  </si>
  <si>
    <t xml:space="preserve">This worksheet contains three graphs based on the data on the Tables-Disciplinary Referrals worksheet. </t>
  </si>
  <si>
    <t xml:space="preserve">This worksheet contains three graphs based on the data on the Tables-Suspensions worksheet. </t>
  </si>
  <si>
    <t xml:space="preserve">This worksheet contains four graphs based on the data on the Tables-Infractions worksheet. </t>
  </si>
  <si>
    <t xml:space="preserve">This worksheet contains two graphs based on the data on the Tables-Effectiveness worksheet. </t>
  </si>
  <si>
    <t xml:space="preserve">Tip: If you use abbreviations for the infractions, create a legend so all team members are clear on what the infraction is. </t>
  </si>
  <si>
    <t>Example of how to interpret: [insert % from cell D11] of total students enrolled are Black or African American.</t>
  </si>
  <si>
    <t>Example of how to interpret: Females comprise [insert % from cell I12] of total student enrollment;  [Insert % from cell B12]of females are American Indian.</t>
  </si>
  <si>
    <t>Example of how to interpret: Males comprise [insert % from cell I13] of total student enrollment;  [Insert % from cell E13]of males are Hispanic.</t>
  </si>
  <si>
    <t>Example of how to interpret: [insert % from cell H23] of students with an IEP are White.</t>
  </si>
  <si>
    <t>Example of how to interpret: Females with an IEP comprise [insert % from cell I24] of total students with an IEP;  [Insert % from cell B24] of females with an IEP are American Indian.</t>
  </si>
  <si>
    <t>Example of how to interpret: Males with an IEP comprise [insert % from cell I25] of total students with an IEP;  [Insert % from cell H25] of males with an IEP are White.</t>
  </si>
  <si>
    <t>Example of how to interpret: [insert % from cell B35] of students with an IEP suspended &gt; 10 days are American Indian.</t>
  </si>
  <si>
    <t>Example of how to interpret: Females with an IEP suspended &gt; 10 days comprise [insert % from cell I36] of total students with an IEP suspended &gt; 10 days;  [Insert % from cell F36]of females with an IEP suspended &gt; 10 days are Hawaiian or Pacific Islander.</t>
  </si>
  <si>
    <t>Example of how to interpret: Males with an IEP suspended &gt; 10 days comprise [insert % from cell I37] of total students with an IEP suspended &gt; 10 days;  [Insert % from cell B37] of males with an IEP suspended &gt; 10 days are American Indian.</t>
  </si>
  <si>
    <t>Example of how to interpret: [Insert % from cell C11] of students referred for disciplinary action are Asian.</t>
  </si>
  <si>
    <t>Example of how to interpret: Females referred for disciplinary action comprise [insert % from cell I12] of total students referred for disciplinary action; [Insert % from cell E12] of females referred for disciplinary action are Hispanic.</t>
  </si>
  <si>
    <t>Example of how to interpret: Males referred for disciplinary action comprise [insert % from cell I13] of total students referred for disciplinary action; [Insert % from cell B13] of males referred for disciplinary action are American Indian.</t>
  </si>
  <si>
    <t>Example of how to interpret: [Insert % from cell C11] of all students referred for disciplinary action are Asian.</t>
  </si>
  <si>
    <t>Example of how to interpret: [insert % from cell I12] of disciplinary referrals are females; [Insert % from cell F12] of female disciplinary referrals are Hawaiian or Pacific Islander.</t>
  </si>
  <si>
    <t>Example of how to interpret: [insert % from cell I13] of disciplinary referrals are males; [Insert % from cell G13] of male disciplinary referrals are of Two or More Races.</t>
  </si>
  <si>
    <t>Example of how to interpret: [Insert % from cell D11] of all disciplinary referrals resulting in suspension were Black or African American students.</t>
  </si>
  <si>
    <t>Example of how to interpret: [insert % from cell I12] of disciplinary referrals resulting in suspension are females; [Insert % from cell E12] of female disciplinary referrals resulting in suspension are Hispanic students.</t>
  </si>
  <si>
    <t>Example of how to interpret: [insert % from cell I13] of disciplinary referrals resulting in suspension are males; [Insert % from cell C13] of male disciplinary referrals resulting in suspension are Asian students.</t>
  </si>
  <si>
    <t>Example of how to interpret: For referrals of females for  [insert infraction from B15], [insert % from D15] of the referrals are Asian.</t>
  </si>
  <si>
    <t>Example of how to interpret: For referrals of females for [insert infraction from B16], [insert % from I16] of the referrals are White.</t>
  </si>
  <si>
    <t>Example of how to interpret: For referrals of males for [insert infraction from B32], [insert % from F32] of the referrals are Hispanic.</t>
  </si>
  <si>
    <t>Example of how to interpret: For referrals of males for [insert infraction from B33], [insert % from E33] of the referrals are Black or African American.</t>
  </si>
  <si>
    <t>Example of how to interpret: For females suspended for [insert infraction from B47], [insert % from C47] of the females suspended are American Indian.</t>
  </si>
  <si>
    <t>Example of how to interpret: For females suspended for [insert infraction from B48], [insert % from E48] of the females suspended are Black or African American.</t>
  </si>
  <si>
    <t>Example of how to interpret: For males suspended for [insert infraction from B60], [insert % from D60] of the males suspended are Asian.</t>
  </si>
  <si>
    <t>Example of how to interpret: For males suspended for [insert infraction from B61], [insert % from G61] of the males suspended are Hawaiian or Pacific Islander.</t>
  </si>
  <si>
    <t>Example of how to interpret: [Insert % from cell C13] of all suspended Asian students were suspended one time.</t>
  </si>
  <si>
    <t>Example of how to interpret: [Insert % from cell E14] of all suspended Hispanic students were suspended 2 or 3 times.</t>
  </si>
  <si>
    <t>Example of how to interpret: [Insert % from cell H15] of all suspended White students were suspended 4 or 5 times.</t>
  </si>
  <si>
    <t>Example of how to interpret: [Insert % from cell B16] of all suspended American Indian students were suspended more than 5 times.</t>
  </si>
  <si>
    <t>Example of how to interpret: [Insert % from cell C20] of all students suspended one time were Asian.</t>
  </si>
  <si>
    <t>Example of how to interpret: [Insert % from cell C21] of all students suspended 2 or 3 times were Asian.</t>
  </si>
  <si>
    <t>Example of how to interpret: [Insert % from cell H22] of all students suspended 4 or 5 times were White.</t>
  </si>
  <si>
    <t>Example of how to interpret: [Insert % from cell B23] of all students suspended more than 5 times were American Indian.</t>
  </si>
  <si>
    <r>
      <t xml:space="preserve">This document consists of a collection of tables, some for data entry and others with calculations. Gather the data indicated on each Background tab and enter the district data into the unlocked, highlighted fields. For each set of data, graphs display on the Data Display tab immediately following the Tables tab. Use the Data Analysis Reflections template (Appendix C of the Discipline Toolkit Manual) to capture the team's responses to the reflection questions after discussing and reviewing the data and graphs.
Use the tabs below to navigate through the document.
</t>
    </r>
    <r>
      <rPr>
        <b/>
        <sz val="11"/>
        <color theme="1"/>
        <rFont val="Calibri"/>
        <family val="2"/>
        <scheme val="minor"/>
      </rPr>
      <t>All data in this template when downloaded is sample data! Delete or overwrite it with the district data.</t>
    </r>
    <r>
      <rPr>
        <sz val="11"/>
        <color theme="1"/>
        <rFont val="Calibri"/>
        <family val="2"/>
        <scheme val="minor"/>
      </rPr>
      <t xml:space="preserve">
Note: If you find an error in a calculation or graph, please email help@catamaran.partners.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</si>
</sst>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8"/>
      <name val="Calibri"/>
      <family val="2"/>
    </font>
    <font>
      <sz val="14"/>
      <color theme="1"/>
      <name val="Calibri"/>
      <family val="2"/>
      <scheme val="minor"/>
    </font>
    <font>
      <sz val="14"/>
      <color rgb="FF000000"/>
      <name val="Calibri"/>
      <family val="2"/>
      <scheme val="minor"/>
    </font>
    <font>
      <sz val="14"/>
      <name val="Calibri"/>
      <family val="2"/>
      <scheme val="minor"/>
    </font>
    <font>
      <sz val="11"/>
      <color theme="1" tint="0.34998626667073579"/>
      <name val="Calibri"/>
      <family val="2"/>
      <scheme val="minor"/>
    </font>
    <font>
      <b/>
      <sz val="17"/>
      <color rgb="FFFF0000"/>
      <name val="Calibri"/>
      <family val="2"/>
      <scheme val="minor"/>
    </font>
    <font>
      <sz val="16"/>
      <name val="Calibri"/>
      <family val="2"/>
      <scheme val="minor"/>
    </font>
    <font>
      <sz val="16"/>
      <color rgb="FF000000"/>
      <name val="Calibri"/>
      <family val="2"/>
      <scheme val="minor"/>
    </font>
    <font>
      <sz val="16"/>
      <color theme="1"/>
      <name val="Calibri"/>
      <family val="2"/>
      <scheme val="minor"/>
    </font>
    <font>
      <b/>
      <sz val="18"/>
      <color rgb="FFFFFFFF"/>
      <name val="Calibri"/>
      <family val="2"/>
      <scheme val="minor"/>
    </font>
    <font>
      <sz val="11"/>
      <color rgb="FF000000"/>
      <name val="Calibri"/>
      <family val="2"/>
      <scheme val="minor"/>
    </font>
    <font>
      <b/>
      <sz val="16"/>
      <color rgb="FF000000"/>
      <name val="Calibri"/>
      <family val="2"/>
      <scheme val="minor"/>
    </font>
    <font>
      <b/>
      <sz val="18"/>
      <color indexed="9"/>
      <name val="Calibri"/>
      <family val="2"/>
    </font>
    <font>
      <sz val="11"/>
      <color theme="1"/>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b/>
      <sz val="20"/>
      <color theme="1"/>
      <name val="Calibri"/>
      <family val="2"/>
      <scheme val="minor"/>
    </font>
    <font>
      <b/>
      <sz val="18"/>
      <color theme="1"/>
      <name val="Calibri"/>
      <family val="2"/>
      <scheme val="minor"/>
    </font>
    <font>
      <sz val="11"/>
      <color theme="0"/>
      <name val="Calibri"/>
      <family val="2"/>
      <scheme val="minor"/>
    </font>
    <font>
      <b/>
      <sz val="18"/>
      <name val="Calibri"/>
      <family val="2"/>
      <scheme val="minor"/>
    </font>
    <font>
      <b/>
      <sz val="20"/>
      <name val="Calibri"/>
      <family val="2"/>
      <scheme val="minor"/>
    </font>
    <font>
      <b/>
      <sz val="11"/>
      <color theme="1"/>
      <name val="Calibri"/>
      <family val="2"/>
      <scheme val="minor"/>
    </font>
  </fonts>
  <fills count="7">
    <fill>
      <patternFill patternType="none"/>
    </fill>
    <fill>
      <patternFill patternType="gray125"/>
    </fill>
    <fill>
      <patternFill patternType="solid">
        <fgColor rgb="FFD0D8E8"/>
        <bgColor indexed="64"/>
      </patternFill>
    </fill>
    <fill>
      <patternFill patternType="solid">
        <fgColor rgb="FFE9EDF4"/>
        <bgColor indexed="64"/>
      </patternFill>
    </fill>
    <fill>
      <patternFill patternType="solid">
        <fgColor rgb="FFE9EDF4"/>
        <bgColor rgb="FF000000"/>
      </patternFill>
    </fill>
    <fill>
      <patternFill patternType="solid">
        <fgColor rgb="FF4F81BD"/>
        <bgColor indexed="64"/>
      </patternFill>
    </fill>
    <fill>
      <patternFill patternType="solid">
        <fgColor theme="7" tint="0.79998168889431442"/>
        <bgColor indexed="64"/>
      </patternFill>
    </fill>
  </fills>
  <borders count="2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top/>
      <bottom style="thick">
        <color rgb="FFFFFFFF"/>
      </bottom>
      <diagonal/>
    </border>
    <border>
      <left/>
      <right/>
      <top/>
      <bottom style="thick">
        <color rgb="FFFFFFFF"/>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FFFFFF"/>
      </left>
      <right/>
      <top style="medium">
        <color rgb="FFFFFFFF"/>
      </top>
      <bottom style="medium">
        <color rgb="FFFFFFFF"/>
      </bottom>
      <diagonal/>
    </border>
    <border>
      <left style="medium">
        <color rgb="FFFFFFFF"/>
      </left>
      <right/>
      <top/>
      <bottom style="medium">
        <color rgb="FFFFFFFF"/>
      </bottom>
      <diagonal/>
    </border>
    <border>
      <left/>
      <right style="medium">
        <color rgb="FFFFFFFF"/>
      </right>
      <top/>
      <bottom/>
      <diagonal/>
    </border>
    <border>
      <left/>
      <right style="medium">
        <color rgb="FFFFFFFF"/>
      </right>
      <top style="medium">
        <color rgb="FFFFFFFF"/>
      </top>
      <bottom style="medium">
        <color rgb="FFFFFFFF"/>
      </bottom>
      <diagonal/>
    </border>
    <border>
      <left style="medium">
        <color rgb="FFFFFFFF"/>
      </left>
      <right/>
      <top/>
      <bottom/>
      <diagonal/>
    </border>
    <border>
      <left/>
      <right style="medium">
        <color rgb="FFFFFFFF"/>
      </right>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style="thin">
        <color theme="4" tint="0.79998168889431442"/>
      </left>
      <right style="medium">
        <color rgb="FFFFFFFF"/>
      </right>
      <top style="thin">
        <color theme="4" tint="0.79998168889431442"/>
      </top>
      <bottom style="thin">
        <color theme="4" tint="0.59996337778862885"/>
      </bottom>
      <diagonal/>
    </border>
    <border>
      <left style="medium">
        <color rgb="FFFFFFFF"/>
      </left>
      <right/>
      <top style="thin">
        <color theme="4" tint="0.79998168889431442"/>
      </top>
      <bottom style="thin">
        <color theme="4" tint="0.59996337778862885"/>
      </bottom>
      <diagonal/>
    </border>
    <border>
      <left style="medium">
        <color rgb="FFFFFFFF"/>
      </left>
      <right style="thin">
        <color theme="4" tint="0.79998168889431442"/>
      </right>
      <top style="thin">
        <color theme="4" tint="0.79998168889431442"/>
      </top>
      <bottom style="thin">
        <color theme="4" tint="0.59996337778862885"/>
      </bottom>
      <diagonal/>
    </border>
  </borders>
  <cellStyleXfs count="5">
    <xf numFmtId="0" fontId="0" fillId="0" borderId="0"/>
    <xf numFmtId="9" fontId="14" fillId="0" borderId="0" applyFont="0" applyFill="0" applyBorder="0" applyAlignment="0" applyProtection="0"/>
    <xf numFmtId="0" fontId="22" fillId="0" borderId="0" applyNumberFormat="0" applyFill="0" applyAlignment="0" applyProtection="0"/>
    <xf numFmtId="0" fontId="21" fillId="0" borderId="0" applyNumberFormat="0" applyFill="0" applyAlignment="0" applyProtection="0"/>
    <xf numFmtId="49" fontId="20" fillId="0" borderId="0"/>
  </cellStyleXfs>
  <cellXfs count="111">
    <xf numFmtId="0" fontId="0" fillId="0" borderId="0" xfId="0"/>
    <xf numFmtId="0" fontId="0" fillId="0" borderId="0" xfId="0" applyAlignment="1">
      <alignment horizontal="center"/>
    </xf>
    <xf numFmtId="0" fontId="6" fillId="0" borderId="0" xfId="0" applyFont="1"/>
    <xf numFmtId="0" fontId="11" fillId="0" borderId="0" xfId="0" applyFont="1"/>
    <xf numFmtId="0" fontId="0" fillId="0" borderId="0" xfId="0" applyAlignment="1">
      <alignment wrapText="1"/>
    </xf>
    <xf numFmtId="0" fontId="16" fillId="0" borderId="0" xfId="0" applyFont="1" applyAlignment="1">
      <alignment wrapText="1"/>
    </xf>
    <xf numFmtId="0" fontId="0" fillId="0" borderId="0" xfId="0" applyAlignment="1" applyProtection="1">
      <alignment horizontal="center"/>
    </xf>
    <xf numFmtId="0" fontId="2" fillId="0" borderId="0" xfId="0" applyFont="1" applyAlignment="1" applyProtection="1">
      <alignment horizontal="right"/>
    </xf>
    <xf numFmtId="0" fontId="2" fillId="0" borderId="0" xfId="0" applyFont="1" applyAlignment="1" applyProtection="1">
      <alignment horizontal="center"/>
    </xf>
    <xf numFmtId="0" fontId="2" fillId="0" borderId="0" xfId="0" applyFont="1" applyAlignment="1" applyProtection="1">
      <alignment horizontal="right" wrapText="1"/>
    </xf>
    <xf numFmtId="0" fontId="16" fillId="0" borderId="0" xfId="0" applyFont="1"/>
    <xf numFmtId="0" fontId="15" fillId="0" borderId="0" xfId="0" applyFont="1" applyAlignment="1">
      <alignment wrapText="1"/>
    </xf>
    <xf numFmtId="0" fontId="17" fillId="0" borderId="0" xfId="0" applyFont="1" applyAlignment="1" applyProtection="1">
      <alignment wrapText="1"/>
    </xf>
    <xf numFmtId="0" fontId="11" fillId="0" borderId="10" xfId="0" applyFont="1" applyBorder="1" applyAlignment="1">
      <alignment wrapText="1"/>
    </xf>
    <xf numFmtId="0" fontId="18" fillId="0" borderId="0" xfId="0" applyFont="1" applyAlignment="1">
      <alignment wrapText="1"/>
    </xf>
    <xf numFmtId="0" fontId="0" fillId="0" borderId="10" xfId="0" applyBorder="1" applyAlignment="1">
      <alignment wrapText="1"/>
    </xf>
    <xf numFmtId="49" fontId="20" fillId="0" borderId="0" xfId="4"/>
    <xf numFmtId="0" fontId="21" fillId="0" borderId="0" xfId="3"/>
    <xf numFmtId="0" fontId="0" fillId="0" borderId="0" xfId="0" applyAlignment="1" applyProtection="1"/>
    <xf numFmtId="0" fontId="3" fillId="3" borderId="1" xfId="0" applyFont="1" applyFill="1" applyBorder="1" applyAlignment="1" applyProtection="1">
      <alignment wrapText="1" readingOrder="1"/>
    </xf>
    <xf numFmtId="0" fontId="3" fillId="3" borderId="1" xfId="0" applyFont="1" applyFill="1" applyBorder="1" applyAlignment="1" applyProtection="1">
      <alignment horizontal="center" wrapText="1" readingOrder="1"/>
    </xf>
    <xf numFmtId="0" fontId="3" fillId="6" borderId="1" xfId="0" applyFont="1" applyFill="1" applyBorder="1" applyAlignment="1" applyProtection="1">
      <alignment horizontal="center" wrapText="1" readingOrder="1"/>
      <protection locked="0"/>
    </xf>
    <xf numFmtId="0" fontId="5" fillId="0" borderId="0" xfId="0" applyFont="1" applyAlignment="1" applyProtection="1"/>
    <xf numFmtId="0" fontId="2" fillId="0" borderId="0" xfId="0" applyFont="1" applyAlignment="1" applyProtection="1"/>
    <xf numFmtId="9" fontId="3" fillId="3" borderId="1" xfId="0" applyNumberFormat="1" applyFont="1" applyFill="1" applyBorder="1" applyAlignment="1" applyProtection="1">
      <alignment horizontal="center" wrapText="1" readingOrder="1"/>
    </xf>
    <xf numFmtId="0" fontId="3" fillId="3" borderId="1" xfId="0" applyFont="1" applyFill="1" applyBorder="1" applyAlignment="1" applyProtection="1">
      <alignment horizontal="left" wrapText="1" readingOrder="1"/>
    </xf>
    <xf numFmtId="0" fontId="0" fillId="0" borderId="0" xfId="0" applyAlignment="1"/>
    <xf numFmtId="0" fontId="18" fillId="0" borderId="0" xfId="0" applyFont="1" applyAlignment="1"/>
    <xf numFmtId="0" fontId="21" fillId="0" borderId="0" xfId="3" applyAlignment="1"/>
    <xf numFmtId="49" fontId="20" fillId="0" borderId="0" xfId="4" applyAlignment="1"/>
    <xf numFmtId="0" fontId="18" fillId="0" borderId="0" xfId="0" applyFont="1" applyAlignment="1">
      <alignment horizontal="left"/>
    </xf>
    <xf numFmtId="0" fontId="0" fillId="0" borderId="0" xfId="0" applyAlignment="1">
      <alignment horizontal="left"/>
    </xf>
    <xf numFmtId="0" fontId="19" fillId="0" borderId="0" xfId="0" applyFont="1" applyAlignment="1">
      <alignment horizontal="left"/>
    </xf>
    <xf numFmtId="0" fontId="0" fillId="0" borderId="9" xfId="0" applyBorder="1" applyAlignment="1">
      <alignment horizontal="left" wrapText="1"/>
    </xf>
    <xf numFmtId="0" fontId="21" fillId="0" borderId="0" xfId="3" applyAlignment="1">
      <alignment horizontal="left"/>
    </xf>
    <xf numFmtId="49" fontId="20" fillId="0" borderId="0" xfId="4" applyAlignment="1">
      <alignment horizontal="left"/>
    </xf>
    <xf numFmtId="0" fontId="22" fillId="0" borderId="0" xfId="2" applyBorder="1" applyAlignment="1">
      <alignment horizontal="left"/>
    </xf>
    <xf numFmtId="0" fontId="0" fillId="0" borderId="0" xfId="0" applyAlignment="1">
      <alignment horizontal="left" wrapText="1"/>
    </xf>
    <xf numFmtId="0" fontId="11" fillId="0" borderId="10" xfId="0" applyFont="1" applyBorder="1" applyAlignment="1">
      <alignment horizontal="left" wrapText="1"/>
    </xf>
    <xf numFmtId="0" fontId="11" fillId="0" borderId="0" xfId="0" applyFont="1" applyBorder="1" applyAlignment="1">
      <alignment horizontal="left" wrapText="1"/>
    </xf>
    <xf numFmtId="0" fontId="11" fillId="0" borderId="0" xfId="0" applyFont="1" applyAlignment="1">
      <alignment horizontal="left"/>
    </xf>
    <xf numFmtId="0" fontId="3" fillId="3" borderId="11" xfId="0" applyFont="1" applyFill="1" applyBorder="1" applyAlignment="1" applyProtection="1">
      <alignment horizontal="center" wrapText="1" readingOrder="1"/>
    </xf>
    <xf numFmtId="0" fontId="4" fillId="2" borderId="2" xfId="0" applyFont="1" applyFill="1" applyBorder="1" applyAlignment="1" applyProtection="1">
      <alignment horizontal="left" wrapText="1"/>
    </xf>
    <xf numFmtId="0" fontId="3" fillId="2" borderId="2" xfId="0" applyFont="1" applyFill="1" applyBorder="1" applyAlignment="1" applyProtection="1">
      <alignment horizontal="center" wrapText="1" readingOrder="1"/>
    </xf>
    <xf numFmtId="0" fontId="3" fillId="2" borderId="12" xfId="0" applyFont="1" applyFill="1" applyBorder="1" applyAlignment="1" applyProtection="1">
      <alignment horizontal="center" wrapText="1" readingOrder="1"/>
    </xf>
    <xf numFmtId="9" fontId="3" fillId="3" borderId="11" xfId="0" applyNumberFormat="1" applyFont="1" applyFill="1" applyBorder="1" applyAlignment="1" applyProtection="1">
      <alignment horizontal="center" wrapText="1" readingOrder="1"/>
    </xf>
    <xf numFmtId="0" fontId="4" fillId="2" borderId="2" xfId="0" applyFont="1" applyFill="1" applyBorder="1" applyAlignment="1" applyProtection="1">
      <alignment wrapText="1"/>
    </xf>
    <xf numFmtId="0" fontId="22" fillId="0" borderId="0" xfId="2" applyAlignment="1"/>
    <xf numFmtId="0" fontId="22" fillId="0" borderId="0" xfId="2"/>
    <xf numFmtId="0" fontId="8" fillId="6" borderId="1" xfId="0" applyFont="1" applyFill="1" applyBorder="1" applyAlignment="1" applyProtection="1">
      <alignment horizontal="center" wrapText="1" readingOrder="1"/>
      <protection locked="0"/>
    </xf>
    <xf numFmtId="0" fontId="7" fillId="6" borderId="1" xfId="0" applyFont="1" applyFill="1" applyBorder="1" applyAlignment="1" applyProtection="1">
      <alignment horizontal="center" wrapText="1"/>
      <protection locked="0"/>
    </xf>
    <xf numFmtId="0" fontId="3" fillId="6" borderId="18" xfId="0" applyFont="1" applyFill="1" applyBorder="1" applyAlignment="1" applyProtection="1">
      <alignment horizontal="center" wrapText="1" readingOrder="1"/>
      <protection locked="0"/>
    </xf>
    <xf numFmtId="0" fontId="22" fillId="0" borderId="0" xfId="2" applyAlignment="1" applyProtection="1">
      <alignment horizontal="left"/>
    </xf>
    <xf numFmtId="49" fontId="20" fillId="0" borderId="0" xfId="4" applyProtection="1"/>
    <xf numFmtId="49" fontId="20" fillId="0" borderId="0" xfId="4" applyAlignment="1" applyProtection="1"/>
    <xf numFmtId="0" fontId="3" fillId="4" borderId="11" xfId="0" applyFont="1" applyFill="1" applyBorder="1" applyAlignment="1" applyProtection="1">
      <alignment horizontal="center" wrapText="1"/>
    </xf>
    <xf numFmtId="0" fontId="3" fillId="4" borderId="12" xfId="0" applyFont="1" applyFill="1" applyBorder="1" applyAlignment="1" applyProtection="1">
      <alignment horizontal="center" wrapText="1"/>
    </xf>
    <xf numFmtId="9" fontId="3" fillId="4" borderId="1" xfId="0" applyNumberFormat="1" applyFont="1" applyFill="1" applyBorder="1" applyAlignment="1" applyProtection="1">
      <alignment horizontal="center" wrapText="1"/>
    </xf>
    <xf numFmtId="9" fontId="3" fillId="4" borderId="11" xfId="0" applyNumberFormat="1" applyFont="1" applyFill="1" applyBorder="1" applyAlignment="1" applyProtection="1">
      <alignment horizontal="center" wrapText="1"/>
    </xf>
    <xf numFmtId="0" fontId="8" fillId="3" borderId="1" xfId="0" applyFont="1" applyFill="1" applyBorder="1" applyAlignment="1" applyProtection="1">
      <alignment horizontal="center" wrapText="1" readingOrder="1"/>
    </xf>
    <xf numFmtId="9" fontId="8" fillId="3" borderId="1" xfId="0" applyNumberFormat="1" applyFont="1" applyFill="1" applyBorder="1" applyAlignment="1" applyProtection="1">
      <alignment horizontal="center" wrapText="1" readingOrder="1"/>
    </xf>
    <xf numFmtId="0" fontId="8" fillId="2" borderId="1" xfId="0" applyFont="1" applyFill="1" applyBorder="1" applyAlignment="1" applyProtection="1">
      <alignment horizontal="center" wrapText="1" readingOrder="1"/>
    </xf>
    <xf numFmtId="9" fontId="8" fillId="2" borderId="1" xfId="0" applyNumberFormat="1" applyFont="1" applyFill="1" applyBorder="1" applyAlignment="1" applyProtection="1">
      <alignment horizontal="center" wrapText="1" readingOrder="1"/>
    </xf>
    <xf numFmtId="0" fontId="12" fillId="2" borderId="16" xfId="0" applyFont="1" applyFill="1" applyBorder="1" applyAlignment="1" applyProtection="1">
      <alignment horizontal="left" wrapText="1" readingOrder="1"/>
    </xf>
    <xf numFmtId="0" fontId="12" fillId="2" borderId="2" xfId="0" applyFont="1" applyFill="1" applyBorder="1" applyAlignment="1" applyProtection="1">
      <alignment horizontal="center" wrapText="1" readingOrder="1"/>
    </xf>
    <xf numFmtId="0" fontId="8" fillId="2" borderId="2" xfId="0" applyFont="1" applyFill="1" applyBorder="1" applyAlignment="1" applyProtection="1">
      <alignment horizontal="center" wrapText="1" readingOrder="1"/>
    </xf>
    <xf numFmtId="0" fontId="8" fillId="2" borderId="12" xfId="0" applyFont="1" applyFill="1" applyBorder="1" applyAlignment="1" applyProtection="1">
      <alignment horizontal="center" wrapText="1" readingOrder="1"/>
    </xf>
    <xf numFmtId="0" fontId="8" fillId="3" borderId="14" xfId="0" applyFont="1" applyFill="1" applyBorder="1" applyAlignment="1" applyProtection="1">
      <alignment horizontal="left" wrapText="1" readingOrder="1"/>
    </xf>
    <xf numFmtId="0" fontId="7" fillId="3" borderId="11" xfId="0" applyFont="1" applyFill="1" applyBorder="1" applyAlignment="1" applyProtection="1">
      <alignment horizontal="center" wrapText="1"/>
    </xf>
    <xf numFmtId="0" fontId="8" fillId="2" borderId="14" xfId="0" applyFont="1" applyFill="1" applyBorder="1" applyAlignment="1" applyProtection="1">
      <alignment horizontal="left" wrapText="1" readingOrder="1"/>
    </xf>
    <xf numFmtId="0" fontId="8" fillId="2" borderId="11" xfId="0" applyFont="1" applyFill="1" applyBorder="1" applyAlignment="1" applyProtection="1">
      <alignment horizontal="center" wrapText="1" readingOrder="1"/>
    </xf>
    <xf numFmtId="0" fontId="12" fillId="2" borderId="13" xfId="0" applyFont="1" applyFill="1" applyBorder="1" applyAlignment="1" applyProtection="1">
      <alignment horizontal="left" wrapText="1" readingOrder="1"/>
    </xf>
    <xf numFmtId="0" fontId="12" fillId="2" borderId="3" xfId="0" applyFont="1" applyFill="1" applyBorder="1" applyAlignment="1" applyProtection="1">
      <alignment horizontal="center" wrapText="1" readingOrder="1"/>
    </xf>
    <xf numFmtId="0" fontId="12" fillId="2" borderId="15" xfId="0" applyFont="1" applyFill="1" applyBorder="1" applyAlignment="1" applyProtection="1">
      <alignment horizontal="center" wrapText="1" readingOrder="1"/>
    </xf>
    <xf numFmtId="0" fontId="9" fillId="0" borderId="0" xfId="0" applyFont="1" applyAlignment="1" applyProtection="1"/>
    <xf numFmtId="9" fontId="8" fillId="3" borderId="11" xfId="0" applyNumberFormat="1" applyFont="1" applyFill="1" applyBorder="1" applyAlignment="1" applyProtection="1">
      <alignment horizontal="center" wrapText="1" readingOrder="1"/>
    </xf>
    <xf numFmtId="9" fontId="8" fillId="2" borderId="11" xfId="0" applyNumberFormat="1" applyFont="1" applyFill="1" applyBorder="1" applyAlignment="1" applyProtection="1">
      <alignment horizontal="center" wrapText="1" readingOrder="1"/>
    </xf>
    <xf numFmtId="0" fontId="8" fillId="3" borderId="17" xfId="0" applyFont="1" applyFill="1" applyBorder="1" applyAlignment="1" applyProtection="1">
      <alignment horizontal="left" wrapText="1" readingOrder="1"/>
    </xf>
    <xf numFmtId="0" fontId="8" fillId="3" borderId="18" xfId="0" applyFont="1" applyFill="1" applyBorder="1" applyAlignment="1" applyProtection="1">
      <alignment horizontal="center" wrapText="1" readingOrder="1"/>
    </xf>
    <xf numFmtId="9" fontId="8" fillId="3" borderId="18" xfId="0" applyNumberFormat="1" applyFont="1" applyFill="1" applyBorder="1" applyAlignment="1" applyProtection="1">
      <alignment horizontal="center" wrapText="1" readingOrder="1"/>
    </xf>
    <xf numFmtId="9" fontId="8" fillId="3" borderId="19" xfId="0" applyNumberFormat="1" applyFont="1" applyFill="1" applyBorder="1" applyAlignment="1" applyProtection="1">
      <alignment horizontal="center" wrapText="1" readingOrder="1"/>
    </xf>
    <xf numFmtId="0" fontId="3" fillId="2" borderId="14" xfId="0" applyFont="1" applyFill="1" applyBorder="1" applyAlignment="1" applyProtection="1">
      <alignment horizontal="center" wrapText="1" readingOrder="1"/>
    </xf>
    <xf numFmtId="0" fontId="3" fillId="3" borderId="21" xfId="0" applyFont="1" applyFill="1" applyBorder="1" applyAlignment="1" applyProtection="1">
      <alignment horizontal="center" wrapText="1" readingOrder="1"/>
    </xf>
    <xf numFmtId="0" fontId="3" fillId="3" borderId="22" xfId="0" applyFont="1" applyFill="1" applyBorder="1" applyAlignment="1" applyProtection="1">
      <alignment horizontal="center" wrapText="1" readingOrder="1"/>
    </xf>
    <xf numFmtId="0" fontId="3" fillId="3" borderId="23" xfId="0" applyFont="1" applyFill="1" applyBorder="1" applyAlignment="1" applyProtection="1">
      <alignment horizontal="center" wrapText="1" readingOrder="1"/>
    </xf>
    <xf numFmtId="9" fontId="3" fillId="2" borderId="1" xfId="0" applyNumberFormat="1" applyFont="1" applyFill="1" applyBorder="1" applyAlignment="1" applyProtection="1">
      <alignment horizontal="center" wrapText="1" readingOrder="1"/>
    </xf>
    <xf numFmtId="0" fontId="4" fillId="2" borderId="16" xfId="0" applyFont="1" applyFill="1" applyBorder="1" applyAlignment="1" applyProtection="1">
      <alignment wrapText="1"/>
    </xf>
    <xf numFmtId="0" fontId="3" fillId="3" borderId="14" xfId="0" applyFont="1" applyFill="1" applyBorder="1" applyAlignment="1" applyProtection="1">
      <alignment horizontal="left" wrapText="1" readingOrder="1"/>
    </xf>
    <xf numFmtId="0" fontId="3" fillId="2" borderId="14" xfId="0" applyFont="1" applyFill="1" applyBorder="1" applyAlignment="1" applyProtection="1">
      <alignment horizontal="left" wrapText="1" readingOrder="1"/>
    </xf>
    <xf numFmtId="0" fontId="3" fillId="3" borderId="20" xfId="0" applyFont="1" applyFill="1" applyBorder="1" applyAlignment="1" applyProtection="1">
      <alignment horizontal="right" wrapText="1" readingOrder="1"/>
    </xf>
    <xf numFmtId="0" fontId="3" fillId="3" borderId="20" xfId="0" applyFont="1" applyFill="1" applyBorder="1" applyAlignment="1" applyProtection="1">
      <alignment horizontal="center" wrapText="1" readingOrder="1"/>
    </xf>
    <xf numFmtId="0" fontId="0" fillId="0" borderId="0" xfId="0" applyBorder="1" applyAlignment="1" applyProtection="1"/>
    <xf numFmtId="0" fontId="3" fillId="0" borderId="3" xfId="0" applyFont="1" applyFill="1" applyBorder="1" applyAlignment="1" applyProtection="1">
      <alignment horizontal="center" wrapText="1" readingOrder="1"/>
    </xf>
    <xf numFmtId="9" fontId="3" fillId="2" borderId="11" xfId="0" applyNumberFormat="1" applyFont="1" applyFill="1" applyBorder="1" applyAlignment="1" applyProtection="1">
      <alignment horizontal="center" wrapText="1" readingOrder="1"/>
    </xf>
    <xf numFmtId="0" fontId="3" fillId="2" borderId="17" xfId="0" applyFont="1" applyFill="1" applyBorder="1" applyAlignment="1" applyProtection="1">
      <alignment horizontal="left" wrapText="1" readingOrder="1"/>
    </xf>
    <xf numFmtId="9" fontId="3" fillId="2" borderId="18" xfId="1" applyFont="1" applyFill="1" applyBorder="1" applyAlignment="1" applyProtection="1">
      <alignment horizontal="center" wrapText="1" readingOrder="1"/>
    </xf>
    <xf numFmtId="9" fontId="3" fillId="2" borderId="19" xfId="1" applyFont="1" applyFill="1" applyBorder="1" applyAlignment="1" applyProtection="1">
      <alignment horizontal="center" wrapText="1" readingOrder="1"/>
    </xf>
    <xf numFmtId="0" fontId="0" fillId="0" borderId="0" xfId="0" applyAlignment="1" applyProtection="1">
      <alignment wrapText="1"/>
    </xf>
    <xf numFmtId="0" fontId="2" fillId="0" borderId="0" xfId="0" applyFont="1" applyAlignment="1" applyProtection="1">
      <alignment wrapText="1"/>
    </xf>
    <xf numFmtId="1" fontId="3" fillId="6" borderId="1" xfId="0" applyNumberFormat="1" applyFont="1" applyFill="1" applyBorder="1" applyAlignment="1" applyProtection="1">
      <alignment horizontal="center" wrapText="1" readingOrder="1"/>
      <protection locked="0"/>
    </xf>
    <xf numFmtId="1" fontId="3" fillId="3" borderId="11" xfId="0" applyNumberFormat="1" applyFont="1" applyFill="1" applyBorder="1" applyAlignment="1" applyProtection="1">
      <alignment horizontal="center" wrapText="1" readingOrder="1"/>
    </xf>
    <xf numFmtId="0" fontId="3" fillId="6" borderId="1" xfId="0" applyNumberFormat="1" applyFont="1" applyFill="1" applyBorder="1" applyAlignment="1" applyProtection="1">
      <alignment horizontal="center" wrapText="1" readingOrder="1"/>
      <protection locked="0"/>
    </xf>
    <xf numFmtId="2" fontId="16" fillId="0" borderId="0" xfId="4" applyNumberFormat="1" applyFont="1" applyAlignment="1" applyProtection="1">
      <alignment wrapText="1"/>
    </xf>
    <xf numFmtId="0" fontId="16" fillId="0" borderId="0" xfId="4" applyNumberFormat="1" applyFont="1" applyAlignment="1" applyProtection="1">
      <alignment wrapText="1"/>
    </xf>
    <xf numFmtId="0" fontId="0" fillId="0" borderId="0" xfId="0" applyFill="1"/>
    <xf numFmtId="0" fontId="10" fillId="5" borderId="4" xfId="0" applyFont="1" applyFill="1" applyBorder="1" applyAlignment="1" applyProtection="1">
      <alignment horizontal="left" readingOrder="1"/>
    </xf>
    <xf numFmtId="0" fontId="10" fillId="5" borderId="5" xfId="0" applyFont="1" applyFill="1" applyBorder="1" applyAlignment="1" applyProtection="1">
      <alignment horizontal="left" readingOrder="1"/>
    </xf>
    <xf numFmtId="0" fontId="10" fillId="5" borderId="6" xfId="0" applyFont="1" applyFill="1" applyBorder="1" applyAlignment="1" applyProtection="1">
      <alignment horizontal="left" readingOrder="1"/>
    </xf>
    <xf numFmtId="0" fontId="22" fillId="0" borderId="0" xfId="2" applyAlignment="1" applyProtection="1">
      <alignment horizontal="left"/>
    </xf>
    <xf numFmtId="0" fontId="10" fillId="5" borderId="7" xfId="0" applyFont="1" applyFill="1" applyBorder="1" applyAlignment="1" applyProtection="1">
      <alignment horizontal="left" readingOrder="1"/>
    </xf>
    <xf numFmtId="0" fontId="10" fillId="5" borderId="8" xfId="0" applyFont="1" applyFill="1" applyBorder="1" applyAlignment="1" applyProtection="1">
      <alignment horizontal="left" readingOrder="1"/>
    </xf>
  </cellXfs>
  <cellStyles count="5">
    <cellStyle name="Heading 1" xfId="2" builtinId="16" customBuiltin="1"/>
    <cellStyle name="Heading 2" xfId="3" builtinId="17" customBuiltin="1"/>
    <cellStyle name="Hidden text" xfId="4" xr:uid="{C820E491-FF0F-4548-908F-BFE4970B85C0}"/>
    <cellStyle name="Normal" xfId="0" builtinId="0"/>
    <cellStyle name="Percent" xfId="1" builtinId="5"/>
  </cellStyles>
  <dxfs count="308">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border outline="0">
        <top style="medium">
          <color rgb="FFFFFFFF"/>
        </top>
      </border>
    </dxf>
    <dxf>
      <border outline="0">
        <left style="medium">
          <color rgb="FFFFFFFF"/>
        </left>
        <right style="medium">
          <color rgb="FFFFFFFF"/>
        </right>
        <top style="thick">
          <color rgb="FFFFFFFF"/>
        </top>
        <bottom style="medium">
          <color rgb="FFFFFFFF"/>
        </bottom>
      </border>
    </dxf>
    <dxf>
      <alignment vertical="bottom" textRotation="0" indent="0" justifyLastLine="0" shrinkToFit="0"/>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border outline="0">
        <top style="medium">
          <color rgb="FFFFFFFF"/>
        </top>
      </border>
    </dxf>
    <dxf>
      <border outline="0">
        <left style="medium">
          <color rgb="FFFFFFFF"/>
        </left>
        <right style="medium">
          <color rgb="FFFFFFFF"/>
        </right>
        <top style="thick">
          <color rgb="FFFFFFFF"/>
        </top>
        <bottom style="medium">
          <color rgb="FFFFFFFF"/>
        </bottom>
      </border>
    </dxf>
    <dxf>
      <alignment vertical="bottom" textRotation="0" indent="0" justifyLastLine="0" shrinkToFit="0"/>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4"/>
        <color rgb="FF000000"/>
        <name val="Calibri"/>
        <family val="2"/>
        <scheme val="minor"/>
      </font>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alignment vertical="bottom" textRotation="0" indent="0" justifyLastLine="0" shrinkToFit="0"/>
      <protection locked="1" hidden="0"/>
    </dxf>
    <dxf>
      <border outline="0">
        <top style="medium">
          <color rgb="FFFFFFFF"/>
        </top>
      </border>
    </dxf>
    <dxf>
      <border outline="0">
        <left style="medium">
          <color rgb="FFFFFFFF"/>
        </left>
        <right style="medium">
          <color rgb="FFFFFFFF"/>
        </right>
        <top style="thick">
          <color rgb="FFFFFFFF"/>
        </top>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outline="0">
        <top style="medium">
          <color rgb="FFFFFFFF"/>
        </top>
      </border>
    </dxf>
    <dxf>
      <border outline="0">
        <left style="medium">
          <color rgb="FFFFFFFF"/>
        </left>
        <right style="medium">
          <color rgb="FFFFFFFF"/>
        </right>
        <top style="thick">
          <color rgb="FFFFFFFF"/>
        </top>
        <bottom style="medium">
          <color rgb="FFFFFFFF"/>
        </bottom>
      </border>
    </dxf>
    <dxf>
      <protection locked="1" hidden="0"/>
    </dxf>
    <dxf>
      <border outline="0">
        <bottom style="medium">
          <color rgb="FFFFFFFF"/>
        </bottom>
      </border>
    </dxf>
    <dxf>
      <font>
        <b val="0"/>
        <i val="0"/>
        <strike val="0"/>
        <condense val="0"/>
        <extend val="0"/>
        <outline val="0"/>
        <shadow val="0"/>
        <u val="none"/>
        <vertAlign val="baseline"/>
        <sz val="16"/>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protection locked="1" hidden="0"/>
    </dxf>
    <dxf>
      <border outline="0">
        <left style="medium">
          <color rgb="FFFFFFFF"/>
        </left>
        <right style="medium">
          <color rgb="FFFFFFFF"/>
        </right>
        <top style="thick">
          <color rgb="FFFFFFFF"/>
        </top>
      </border>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protection locked="1" hidden="0"/>
    </dxf>
    <dxf>
      <border outline="0">
        <bottom style="medium">
          <color rgb="FFFFFFFF"/>
        </bottom>
      </border>
    </dxf>
    <dxf>
      <font>
        <b val="0"/>
        <i val="0"/>
        <strike val="0"/>
        <condense val="0"/>
        <extend val="0"/>
        <outline val="0"/>
        <shadow val="0"/>
        <u val="none"/>
        <vertAlign val="baseline"/>
        <sz val="16"/>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outline="0">
        <top style="medium">
          <color rgb="FFFFFFFF"/>
        </top>
      </border>
    </dxf>
    <dxf>
      <border outline="0">
        <left style="medium">
          <color rgb="FFFFFFFF"/>
        </left>
        <right style="medium">
          <color rgb="FFFFFFFF"/>
        </right>
        <top style="thick">
          <color rgb="FFFFFFFF"/>
        </top>
        <bottom style="medium">
          <color rgb="FFFFFFFF"/>
        </bottom>
      </border>
    </dxf>
    <dxf>
      <protection locked="1" hidden="0"/>
    </dxf>
    <dxf>
      <border outline="0">
        <bottom style="medium">
          <color rgb="FFFFFFFF"/>
        </bottom>
      </border>
    </dxf>
    <dxf>
      <font>
        <b val="0"/>
        <i val="0"/>
        <strike val="0"/>
        <condense val="0"/>
        <extend val="0"/>
        <outline val="0"/>
        <shadow val="0"/>
        <u val="none"/>
        <vertAlign val="baseline"/>
        <sz val="16"/>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protection locked="1" hidden="0"/>
    </dxf>
    <dxf>
      <border outline="0">
        <left style="medium">
          <color rgb="FFFFFFFF"/>
        </left>
        <right style="medium">
          <color rgb="FFFFFFFF"/>
        </right>
        <top style="thick">
          <color rgb="FFFFFFFF"/>
        </top>
      </border>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protection locked="1" hidden="0"/>
    </dxf>
    <dxf>
      <border outline="0">
        <bottom style="medium">
          <color rgb="FFFFFFFF"/>
        </bottom>
      </border>
    </dxf>
    <dxf>
      <font>
        <b val="0"/>
        <i val="0"/>
        <strike val="0"/>
        <condense val="0"/>
        <extend val="0"/>
        <outline val="0"/>
        <shadow val="0"/>
        <u val="none"/>
        <vertAlign val="baseline"/>
        <sz val="16"/>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fill>
        <patternFill patternType="solid">
          <fgColor indexed="64"/>
          <bgColor rgb="FFE9EDF4"/>
        </patternFill>
      </fill>
      <alignment horizontal="left" vertical="bottom" textRotation="0" wrapText="1" indent="0" justifyLastLine="0" shrinkToFit="0" readingOrder="1"/>
      <border diagonalUp="0" diagonalDown="0">
        <left/>
        <right style="medium">
          <color rgb="FFFFFFFF"/>
        </right>
        <top style="medium">
          <color rgb="FFFFFFFF"/>
        </top>
        <bottom style="medium">
          <color rgb="FFFFFFFF"/>
        </bottom>
        <vertical/>
        <horizontal/>
      </border>
      <protection locked="1" hidden="0"/>
    </dxf>
    <dxf>
      <border outline="0">
        <top style="medium">
          <color rgb="FFFFFFFF"/>
        </top>
      </border>
    </dxf>
    <dxf>
      <border outline="0">
        <left style="medium">
          <color rgb="FFFFFFFF"/>
        </left>
        <right style="medium">
          <color rgb="FFFFFFFF"/>
        </right>
        <top style="thick">
          <color rgb="FFFFFFFF"/>
        </top>
        <bottom style="medium">
          <color rgb="FFFFFFFF"/>
        </bottom>
      </border>
    </dxf>
    <dxf>
      <font>
        <b val="0"/>
        <i val="0"/>
        <strike val="0"/>
        <condense val="0"/>
        <extend val="0"/>
        <outline val="0"/>
        <shadow val="0"/>
        <u val="none"/>
        <vertAlign val="baseline"/>
        <sz val="16"/>
        <color rgb="FF000000"/>
        <name val="Calibri"/>
        <family val="2"/>
        <scheme val="minor"/>
      </font>
      <fill>
        <patternFill patternType="solid">
          <fgColor indexed="64"/>
          <bgColor rgb="FFE9EDF4"/>
        </patternFill>
      </fill>
      <alignment horizontal="center" vertical="bottom" textRotation="0" wrapText="1" indent="0" justifyLastLine="0" shrinkToFit="0" readingOrder="1"/>
      <protection locked="1" hidden="0"/>
    </dxf>
    <dxf>
      <border outline="0">
        <bottom style="medium">
          <color rgb="FFFFFFFF"/>
        </bottom>
      </border>
    </dxf>
    <dxf>
      <font>
        <b val="0"/>
        <i val="0"/>
        <strike val="0"/>
        <condense val="0"/>
        <extend val="0"/>
        <outline val="0"/>
        <shadow val="0"/>
        <u val="none"/>
        <vertAlign val="baseline"/>
        <sz val="16"/>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rgb="FFE9EDF4"/>
        </patternFill>
      </fill>
      <alignment horizontal="center" vertical="bottom" textRotation="0" wrapText="1" indent="0" justifyLastLine="0" shrinkToFit="0" readingOrder="0"/>
      <border diagonalUp="0" diagonalDown="0">
        <left style="medium">
          <color rgb="FFFFFFFF"/>
        </left>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protection locked="1" hidden="0"/>
    </dxf>
    <dxf>
      <border outline="0">
        <left style="medium">
          <color rgb="FFFFFFFF"/>
        </left>
        <right style="medium">
          <color rgb="FFFFFFFF"/>
        </right>
        <top style="thick">
          <color rgb="FFFFFFFF"/>
        </top>
      </border>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protection locked="1" hidden="0"/>
    </dxf>
    <dxf>
      <border outline="0">
        <bottom style="medium">
          <color rgb="FFFFFFFF"/>
        </bottom>
      </border>
    </dxf>
    <dxf>
      <font>
        <b val="0"/>
        <i val="0"/>
        <strike val="0"/>
        <condense val="0"/>
        <extend val="0"/>
        <outline val="0"/>
        <shadow val="0"/>
        <u val="none"/>
        <vertAlign val="baseline"/>
        <sz val="16"/>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fill>
        <patternFill patternType="solid">
          <fgColor indexed="64"/>
          <bgColor rgb="FFE9EDF4"/>
        </patternFill>
      </fill>
      <alignment horizontal="left" vertical="bottom" textRotation="0" wrapText="1" indent="0" justifyLastLine="0" shrinkToFit="0" readingOrder="1"/>
      <border diagonalUp="0" diagonalDown="0">
        <left/>
        <right style="medium">
          <color rgb="FFFFFFFF"/>
        </right>
        <top style="medium">
          <color rgb="FFFFFFFF"/>
        </top>
        <bottom style="medium">
          <color rgb="FFFFFFFF"/>
        </bottom>
        <vertical/>
        <horizontal/>
      </border>
      <protection locked="1" hidden="0"/>
    </dxf>
    <dxf>
      <border outline="0">
        <top style="medium">
          <color rgb="FFFFFFFF"/>
        </top>
      </border>
    </dxf>
    <dxf>
      <border outline="0">
        <left style="medium">
          <color rgb="FFFFFFFF"/>
        </left>
        <right style="medium">
          <color rgb="FFFFFFFF"/>
        </right>
        <top style="thick">
          <color rgb="FFFFFFFF"/>
        </top>
        <bottom style="medium">
          <color rgb="FFFFFFFF"/>
        </bottom>
      </border>
    </dxf>
    <dxf>
      <font>
        <b val="0"/>
        <i val="0"/>
        <strike val="0"/>
        <condense val="0"/>
        <extend val="0"/>
        <outline val="0"/>
        <shadow val="0"/>
        <u val="none"/>
        <vertAlign val="baseline"/>
        <sz val="16"/>
        <color rgb="FF000000"/>
        <name val="Calibri"/>
        <family val="2"/>
        <scheme val="minor"/>
      </font>
      <fill>
        <patternFill patternType="solid">
          <fgColor indexed="64"/>
          <bgColor rgb="FFE9EDF4"/>
        </patternFill>
      </fill>
      <alignment horizontal="center" vertical="bottom" textRotation="0" wrapText="1" indent="0" justifyLastLine="0" shrinkToFit="0" readingOrder="1"/>
      <protection locked="1" hidden="0"/>
    </dxf>
    <dxf>
      <border outline="0">
        <bottom style="medium">
          <color rgb="FFFFFFFF"/>
        </bottom>
      </border>
    </dxf>
    <dxf>
      <font>
        <b val="0"/>
        <i val="0"/>
        <strike val="0"/>
        <condense val="0"/>
        <extend val="0"/>
        <outline val="0"/>
        <shadow val="0"/>
        <u val="none"/>
        <vertAlign val="baseline"/>
        <sz val="16"/>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6"/>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protection locked="1" hidden="0"/>
    </dxf>
    <dxf>
      <border outline="0">
        <left style="medium">
          <color rgb="FFFFFFFF"/>
        </left>
        <right style="medium">
          <color rgb="FFFFFFFF"/>
        </right>
        <top style="thick">
          <color rgb="FFFFFFFF"/>
        </top>
      </border>
    </dxf>
    <dxf>
      <font>
        <b val="0"/>
        <i val="0"/>
        <strike val="0"/>
        <condense val="0"/>
        <extend val="0"/>
        <outline val="0"/>
        <shadow val="0"/>
        <u val="none"/>
        <vertAlign val="baseline"/>
        <sz val="16"/>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protection locked="1" hidden="0"/>
    </dxf>
    <dxf>
      <border outline="0">
        <bottom style="medium">
          <color rgb="FFFFFFFF"/>
        </bottom>
      </border>
    </dxf>
    <dxf>
      <font>
        <b val="0"/>
        <i val="0"/>
        <strike val="0"/>
        <condense val="0"/>
        <extend val="0"/>
        <outline val="0"/>
        <shadow val="0"/>
        <u val="none"/>
        <vertAlign val="baseline"/>
        <sz val="16"/>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outline="0">
        <right style="medium">
          <color rgb="FFFFFFFF"/>
        </right>
        <top style="thick">
          <color rgb="FFFFFFFF"/>
        </top>
      </border>
    </dxf>
    <dxf>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outline="0">
        <right style="medium">
          <color rgb="FFFFFFFF"/>
        </right>
        <top style="thick">
          <color rgb="FFFFFFFF"/>
        </top>
      </border>
    </dxf>
    <dxf>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border>
      <protection locked="1" hidden="0"/>
    </dxf>
    <dxf>
      <alignment vertical="bottom" textRotation="0" indent="0" justifyLastLine="0" shrinkToFit="0"/>
      <protection locked="1" hidden="0"/>
    </dxf>
    <dxf>
      <border outline="0">
        <right style="medium">
          <color rgb="FFFFFFFF"/>
        </right>
        <top style="thick">
          <color rgb="FFFFFFFF"/>
        </top>
      </border>
    </dxf>
    <dxf>
      <font>
        <b val="0"/>
        <i val="0"/>
        <strike val="0"/>
        <condense val="0"/>
        <extend val="0"/>
        <outline val="0"/>
        <shadow val="0"/>
        <u val="none"/>
        <vertAlign val="baseline"/>
        <sz val="14"/>
        <color rgb="FF000000"/>
        <name val="Calibri"/>
        <family val="2"/>
        <scheme val="minor"/>
      </font>
      <fill>
        <patternFill patternType="solid">
          <fgColor indexed="64"/>
          <bgColor rgb="FFE9EDF4"/>
        </patternFill>
      </fill>
      <alignment horizontal="center" vertical="bottom" textRotation="0" wrapText="1" indent="0" justifyLastLine="0" shrinkToFit="0" readingOrder="1"/>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alignment vertical="bottom" textRotation="0" indent="0" justifyLastLine="0" shrinkToFit="0"/>
      <protection locked="1" hidden="0"/>
    </dxf>
    <dxf>
      <border outline="0">
        <right style="medium">
          <color rgb="FFFFFFFF"/>
        </right>
        <top style="thick">
          <color rgb="FFFFFFFF"/>
        </top>
      </border>
    </dxf>
    <dxf>
      <alignment vertical="bottom" textRotation="0" indent="0" justifyLastLine="0" shrinkToFit="0"/>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protection locked="1" hidden="0"/>
    </dxf>
    <dxf>
      <border outline="0">
        <right style="medium">
          <color rgb="FFFFFFFF"/>
        </right>
        <top style="thick">
          <color rgb="FFFFFFFF"/>
        </top>
      </border>
    </dxf>
    <dxf>
      <font>
        <b val="0"/>
        <i val="0"/>
        <strike val="0"/>
        <condense val="0"/>
        <extend val="0"/>
        <outline val="0"/>
        <shadow val="0"/>
        <u val="none"/>
        <vertAlign val="baseline"/>
        <sz val="14"/>
        <color rgb="FF000000"/>
        <name val="Calibri"/>
        <family val="2"/>
        <scheme val="minor"/>
      </font>
      <fill>
        <patternFill patternType="solid">
          <fgColor indexed="64"/>
          <bgColor rgb="FFE9EDF4"/>
        </patternFill>
      </fill>
      <alignment horizontal="center" vertical="bottom" textRotation="0" wrapText="1" indent="0" justifyLastLine="0" shrinkToFit="0" readingOrder="1"/>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4"/>
        <color rgb="FF000000"/>
        <name val="Calibri"/>
        <family val="2"/>
        <scheme val="minor"/>
      </font>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vertical/>
        <horizontal/>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outline="0">
        <right style="medium">
          <color rgb="FFFFFFFF"/>
        </right>
        <top style="thick">
          <color rgb="FFFFFFFF"/>
        </top>
      </border>
    </dxf>
    <dxf>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protection locked="1" hidden="0"/>
    </dxf>
    <dxf>
      <border outline="0">
        <right style="medium">
          <color rgb="FFFFFFFF"/>
        </right>
        <top style="thick">
          <color rgb="FFFFFFFF"/>
        </top>
      </border>
    </dxf>
    <dxf>
      <font>
        <b val="0"/>
        <i val="0"/>
        <strike val="0"/>
        <condense val="0"/>
        <extend val="0"/>
        <outline val="0"/>
        <shadow val="0"/>
        <u val="none"/>
        <vertAlign val="baseline"/>
        <sz val="14"/>
        <color rgb="FF000000"/>
        <name val="Calibri"/>
        <family val="2"/>
        <scheme val="minor"/>
      </font>
      <fill>
        <patternFill patternType="solid">
          <fgColor indexed="64"/>
          <bgColor rgb="FFE9EDF4"/>
        </patternFill>
      </fill>
      <alignment horizontal="center" vertical="bottom" textRotation="0" wrapText="1" indent="0" justifyLastLine="0" shrinkToFit="0" readingOrder="1"/>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4"/>
        <color rgb="FF000000"/>
        <name val="Calibri"/>
        <family val="2"/>
        <scheme val="minor"/>
      </font>
      <numFmt numFmtId="1"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vertical/>
        <horizontal/>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outline="0">
        <right style="medium">
          <color rgb="FFFFFFFF"/>
        </right>
        <top style="thick">
          <color rgb="FFFFFFFF"/>
        </top>
      </border>
    </dxf>
    <dxf>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protection locked="1" hidden="0"/>
    </dxf>
    <dxf>
      <border outline="0">
        <right style="medium">
          <color rgb="FFFFFFFF"/>
        </right>
        <top style="thick">
          <color rgb="FFFFFFFF"/>
        </top>
      </border>
    </dxf>
    <dxf>
      <font>
        <b val="0"/>
        <i val="0"/>
        <strike val="0"/>
        <condense val="0"/>
        <extend val="0"/>
        <outline val="0"/>
        <shadow val="0"/>
        <u val="none"/>
        <vertAlign val="baseline"/>
        <sz val="14"/>
        <color rgb="FF000000"/>
        <name val="Calibri"/>
        <family val="2"/>
        <scheme val="minor"/>
      </font>
      <fill>
        <patternFill patternType="solid">
          <fgColor indexed="64"/>
          <bgColor rgb="FFE9EDF4"/>
        </patternFill>
      </fill>
      <alignment horizontal="center" vertical="bottom" textRotation="0" wrapText="1" indent="0" justifyLastLine="0" shrinkToFit="0" readingOrder="1"/>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4"/>
        <color rgb="FF000000"/>
        <name val="Calibri"/>
        <family val="2"/>
        <scheme val="minor"/>
      </font>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vertical/>
        <horizontal/>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outline="0">
        <right style="medium">
          <color rgb="FFFFFFFF"/>
        </right>
        <top style="thick">
          <color rgb="FFFFFFFF"/>
        </top>
      </border>
    </dxf>
    <dxf>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font>
        <b val="0"/>
        <i val="0"/>
        <strike val="0"/>
        <condense val="0"/>
        <extend val="0"/>
        <outline val="0"/>
        <shadow val="0"/>
        <u val="none"/>
        <vertAlign val="baseline"/>
        <sz val="14"/>
        <color rgb="FF000000"/>
        <name val="Calibri"/>
        <family val="2"/>
        <scheme val="minor"/>
      </font>
      <numFmt numFmtId="13"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style="medium">
          <color rgb="FFFFFFFF"/>
        </right>
        <top style="medium">
          <color rgb="FFFFFFFF"/>
        </top>
        <bottom style="medium">
          <color rgb="FFFFFFFF"/>
        </bottom>
        <vertical/>
        <horizontal/>
      </border>
      <protection locked="1" hidden="0"/>
    </dxf>
    <dxf>
      <protection locked="1" hidden="0"/>
    </dxf>
    <dxf>
      <border outline="0">
        <right style="medium">
          <color rgb="FFFFFFFF"/>
        </right>
        <top style="thick">
          <color rgb="FFFFFFFF"/>
        </top>
      </border>
    </dxf>
    <dxf>
      <font>
        <b val="0"/>
        <i val="0"/>
        <strike val="0"/>
        <condense val="0"/>
        <extend val="0"/>
        <outline val="0"/>
        <shadow val="0"/>
        <u val="none"/>
        <vertAlign val="baseline"/>
        <sz val="14"/>
        <color rgb="FF000000"/>
        <name val="Calibri"/>
        <family val="2"/>
        <scheme val="minor"/>
      </font>
      <fill>
        <patternFill patternType="solid">
          <fgColor indexed="64"/>
          <bgColor rgb="FFE9EDF4"/>
        </patternFill>
      </fill>
      <alignment horizontal="center" vertical="bottom" textRotation="0" wrapText="1" indent="0" justifyLastLine="0" shrinkToFit="0" readingOrder="1"/>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14"/>
        <color rgb="FF000000"/>
        <name val="Calibri"/>
        <family val="2"/>
        <scheme val="minor"/>
      </font>
      <numFmt numFmtId="1" formatCode="0"/>
      <fill>
        <patternFill patternType="solid">
          <fgColor indexed="64"/>
          <bgColor rgb="FFE9EDF4"/>
        </patternFill>
      </fill>
      <alignment horizontal="center" vertical="bottom" textRotation="0" wrapText="1" indent="0" justifyLastLine="0" shrinkToFit="0" readingOrder="1"/>
      <border diagonalUp="0" diagonalDown="0">
        <left style="medium">
          <color rgb="FFFFFFFF"/>
        </left>
        <right/>
        <top style="medium">
          <color rgb="FFFFFFFF"/>
        </top>
        <bottom style="medium">
          <color rgb="FFFFFFFF"/>
        </bottom>
        <vertical/>
        <horizontal/>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outline="0">
        <right style="medium">
          <color rgb="FFFFFFFF"/>
        </right>
        <top style="thick">
          <color rgb="FFFFFFFF"/>
        </top>
      </border>
    </dxf>
    <dxf>
      <protection locked="1" hidden="0"/>
    </dxf>
    <dxf>
      <border outline="0">
        <bottom style="medium">
          <color rgb="FFFFFFFF"/>
        </bottom>
      </border>
    </dxf>
    <dxf>
      <font>
        <b val="0"/>
        <i val="0"/>
        <strike val="0"/>
        <condense val="0"/>
        <extend val="0"/>
        <outline val="0"/>
        <shadow val="0"/>
        <u val="none"/>
        <vertAlign val="baseline"/>
        <sz val="14"/>
        <color rgb="FF000000"/>
        <name val="Calibri"/>
        <family val="2"/>
        <scheme val="minor"/>
      </font>
      <fill>
        <patternFill patternType="solid">
          <fgColor indexed="64"/>
          <bgColor rgb="FFD0D8E8"/>
        </patternFill>
      </fill>
      <alignment horizontal="center" vertical="bottom" textRotation="0" wrapText="1" indent="0" justifyLastLine="0" shrinkToFit="0" readingOrder="1"/>
      <border diagonalUp="0" diagonalDown="0">
        <left style="medium">
          <color rgb="FFFFFFFF"/>
        </left>
        <right style="medium">
          <color rgb="FFFFFFFF"/>
        </right>
        <top/>
        <bottom/>
      </border>
      <protection locked="1" hidden="0"/>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6DB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a:t>Comparison of Breakdown of Race/Ethnicity</a:t>
            </a:r>
            <a:r>
              <a:rPr lang="en-US" sz="1400" b="0" baseline="0"/>
              <a:t> of S</a:t>
            </a:r>
            <a:r>
              <a:rPr lang="en-US" sz="1400" b="0"/>
              <a:t>tudents with an IEP to Breakdown of Race/Ethnicity</a:t>
            </a:r>
            <a:r>
              <a:rPr lang="en-US" sz="1400" b="0" baseline="0"/>
              <a:t> of All Students</a:t>
            </a:r>
            <a:endParaRPr lang="en-US" sz="1400"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455071300800775"/>
          <c:y val="0.12743390920210707"/>
          <c:w val="0.70560437728596503"/>
          <c:h val="0.67459906643207146"/>
        </c:manualLayout>
      </c:layout>
      <c:barChart>
        <c:barDir val="bar"/>
        <c:grouping val="clustered"/>
        <c:varyColors val="0"/>
        <c:ser>
          <c:idx val="1"/>
          <c:order val="0"/>
          <c:tx>
            <c:strRef>
              <c:f>'Tables-Demographics'!$A$23</c:f>
              <c:strCache>
                <c:ptCount val="1"/>
                <c:pt idx="0">
                  <c:v>All Students with an IEP</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'Tables-Demographics'!$B$16:$H$16</c15:sqref>
                  </c15:fullRef>
                </c:ext>
              </c:extLst>
              <c:f>'Tables-Demographics'!$B$16:$H$16</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extLst>
                <c:ext xmlns:c15="http://schemas.microsoft.com/office/drawing/2012/chart" uri="{02D57815-91ED-43cb-92C2-25804820EDAC}">
                  <c15:fullRef>
                    <c15:sqref>'Tables-Demographics'!$B$23:$I$23</c15:sqref>
                  </c15:fullRef>
                </c:ext>
              </c:extLst>
              <c:f>'Tables-Demographics'!$B$23:$H$23</c:f>
              <c:numCache>
                <c:formatCode>0%</c:formatCode>
                <c:ptCount val="7"/>
                <c:pt idx="0">
                  <c:v>3.7974683544303799E-2</c:v>
                </c:pt>
                <c:pt idx="1">
                  <c:v>7.5949367088607597E-2</c:v>
                </c:pt>
                <c:pt idx="2">
                  <c:v>0.11392405063291139</c:v>
                </c:pt>
                <c:pt idx="3">
                  <c:v>0.15189873417721519</c:v>
                </c:pt>
                <c:pt idx="4">
                  <c:v>0.189873417721519</c:v>
                </c:pt>
                <c:pt idx="5">
                  <c:v>0.22784810126582278</c:v>
                </c:pt>
                <c:pt idx="6">
                  <c:v>0.20253164556962025</c:v>
                </c:pt>
              </c:numCache>
            </c:numRef>
          </c:val>
          <c:extLst>
            <c:ext xmlns:c16="http://schemas.microsoft.com/office/drawing/2014/chart" uri="{C3380CC4-5D6E-409C-BE32-E72D297353CC}">
              <c16:uniqueId val="{00000001-0B5F-4EA5-B38A-FBCFE5E1BF22}"/>
            </c:ext>
          </c:extLst>
        </c:ser>
        <c:ser>
          <c:idx val="0"/>
          <c:order val="1"/>
          <c:tx>
            <c:strRef>
              <c:f>'Tables-Demographics'!$A$11</c:f>
              <c:strCache>
                <c:ptCount val="1"/>
                <c:pt idx="0">
                  <c:v>All Students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'Tables-Demographics'!$B$16:$H$16</c15:sqref>
                  </c15:fullRef>
                </c:ext>
              </c:extLst>
              <c:f>'Tables-Demographics'!$B$16:$H$16</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extLst>
                <c:ext xmlns:c15="http://schemas.microsoft.com/office/drawing/2012/chart" uri="{02D57815-91ED-43cb-92C2-25804820EDAC}">
                  <c15:fullRef>
                    <c15:sqref>'Tables-Demographics'!$B$11:$I$11</c15:sqref>
                  </c15:fullRef>
                </c:ext>
              </c:extLst>
              <c:f>'Tables-Demographics'!$B$11:$H$11</c:f>
              <c:numCache>
                <c:formatCode>0%</c:formatCode>
                <c:ptCount val="7"/>
                <c:pt idx="0">
                  <c:v>0.11224489795918367</c:v>
                </c:pt>
                <c:pt idx="1">
                  <c:v>0.12244897959183673</c:v>
                </c:pt>
                <c:pt idx="2">
                  <c:v>0.1326530612244898</c:v>
                </c:pt>
                <c:pt idx="3">
                  <c:v>0.14285714285714285</c:v>
                </c:pt>
                <c:pt idx="4">
                  <c:v>0.15306122448979592</c:v>
                </c:pt>
                <c:pt idx="5">
                  <c:v>0.16326530612244897</c:v>
                </c:pt>
                <c:pt idx="6">
                  <c:v>0.17346938775510204</c:v>
                </c:pt>
              </c:numCache>
            </c:numRef>
          </c:val>
          <c:extLst>
            <c:ext xmlns:c16="http://schemas.microsoft.com/office/drawing/2014/chart" uri="{C3380CC4-5D6E-409C-BE32-E72D297353CC}">
              <c16:uniqueId val="{00000000-0B5F-4EA5-B38A-FBCFE5E1BF22}"/>
            </c:ext>
          </c:extLst>
        </c:ser>
        <c:dLbls>
          <c:dLblPos val="outEnd"/>
          <c:showLegendKey val="0"/>
          <c:showVal val="1"/>
          <c:showCatName val="0"/>
          <c:showSerName val="0"/>
          <c:showPercent val="0"/>
          <c:showBubbleSize val="0"/>
        </c:dLbls>
        <c:gapWidth val="182"/>
        <c:axId val="-2123140288"/>
        <c:axId val="-2123137040"/>
      </c:barChart>
      <c:catAx>
        <c:axId val="-2123140288"/>
        <c:scaling>
          <c:orientation val="minMax"/>
        </c:scaling>
        <c:delete val="0"/>
        <c:axPos val="l"/>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3137040"/>
        <c:crosses val="autoZero"/>
        <c:auto val="1"/>
        <c:lblAlgn val="ctr"/>
        <c:lblOffset val="100"/>
        <c:noMultiLvlLbl val="0"/>
      </c:catAx>
      <c:valAx>
        <c:axId val="-212313704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a:t>Percentage of Students</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3140288"/>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All Disciplinary Referrals to Breakdown of Race/Ethnicity of All Students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'Tables-Discip Referrals'!$A$11</c:f>
              <c:strCache>
                <c:ptCount val="1"/>
                <c:pt idx="0">
                  <c:v>Disciplinary referrals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'Tables-Discip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'Tables-Discip Referrals'!$B$11:$H$11</c:f>
              <c:numCache>
                <c:formatCode>0%</c:formatCode>
                <c:ptCount val="7"/>
                <c:pt idx="0">
                  <c:v>4.7619047619047616E-2</c:v>
                </c:pt>
                <c:pt idx="1">
                  <c:v>7.9365079365079361E-2</c:v>
                </c:pt>
                <c:pt idx="2">
                  <c:v>0.1111111111111111</c:v>
                </c:pt>
                <c:pt idx="3">
                  <c:v>0.14285714285714285</c:v>
                </c:pt>
                <c:pt idx="4">
                  <c:v>0.17460317460317459</c:v>
                </c:pt>
                <c:pt idx="5">
                  <c:v>0.20634920634920634</c:v>
                </c:pt>
                <c:pt idx="6">
                  <c:v>0.23809523809523808</c:v>
                </c:pt>
              </c:numCache>
            </c:numRef>
          </c:val>
          <c:extLst>
            <c:ext xmlns:c16="http://schemas.microsoft.com/office/drawing/2014/chart" uri="{C3380CC4-5D6E-409C-BE32-E72D297353CC}">
              <c16:uniqueId val="{00000000-2723-4972-9630-EC34A3B6F6D5}"/>
            </c:ext>
          </c:extLst>
        </c:ser>
        <c:ser>
          <c:idx val="1"/>
          <c:order val="1"/>
          <c:tx>
            <c:strRef>
              <c:f>'Tables-Demographics'!$A$11</c:f>
              <c:strCache>
                <c:ptCount val="1"/>
                <c:pt idx="0">
                  <c:v>All Students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'Tables-Discip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'Tables-Demographics'!$B$11:$H$11</c:f>
              <c:numCache>
                <c:formatCode>0%</c:formatCode>
                <c:ptCount val="7"/>
                <c:pt idx="0">
                  <c:v>0.11224489795918367</c:v>
                </c:pt>
                <c:pt idx="1">
                  <c:v>0.12244897959183673</c:v>
                </c:pt>
                <c:pt idx="2">
                  <c:v>0.1326530612244898</c:v>
                </c:pt>
                <c:pt idx="3">
                  <c:v>0.14285714285714285</c:v>
                </c:pt>
                <c:pt idx="4">
                  <c:v>0.15306122448979592</c:v>
                </c:pt>
                <c:pt idx="5">
                  <c:v>0.16326530612244897</c:v>
                </c:pt>
                <c:pt idx="6">
                  <c:v>0.17346938775510204</c:v>
                </c:pt>
              </c:numCache>
            </c:numRef>
          </c:val>
          <c:extLst>
            <c:ext xmlns:c16="http://schemas.microsoft.com/office/drawing/2014/chart" uri="{C3380CC4-5D6E-409C-BE32-E72D297353CC}">
              <c16:uniqueId val="{00000002-2723-4972-9630-EC34A3B6F6D5}"/>
            </c:ext>
          </c:extLst>
        </c:ser>
        <c:dLbls>
          <c:showLegendKey val="0"/>
          <c:showVal val="0"/>
          <c:showCatName val="0"/>
          <c:showSerName val="0"/>
          <c:showPercent val="0"/>
          <c:showBubbleSize val="0"/>
        </c:dLbls>
        <c:gapWidth val="182"/>
        <c:axId val="2142856576"/>
        <c:axId val="2142330640"/>
      </c:barChart>
      <c:catAx>
        <c:axId val="21428565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42330640"/>
        <c:crosses val="autoZero"/>
        <c:auto val="1"/>
        <c:lblAlgn val="ctr"/>
        <c:lblOffset val="100"/>
        <c:noMultiLvlLbl val="0"/>
      </c:catAx>
      <c:valAx>
        <c:axId val="214233064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of Students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856576"/>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All Male Disciplinary Referrals to Breakdown of Race/Ethnicity of All Male Students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'Tables-Discip Referrals'!$A$13</c:f>
              <c:strCache>
                <c:ptCount val="1"/>
                <c:pt idx="0">
                  <c:v>Male Disciplinary Referrals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'Tables-Discip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'Tables-Discip Referrals'!$B$13:$H$13</c:f>
              <c:numCache>
                <c:formatCode>0%</c:formatCode>
                <c:ptCount val="7"/>
                <c:pt idx="0">
                  <c:v>5.7142857142857141E-2</c:v>
                </c:pt>
                <c:pt idx="1">
                  <c:v>8.5714285714285715E-2</c:v>
                </c:pt>
                <c:pt idx="2">
                  <c:v>0.11428571428571428</c:v>
                </c:pt>
                <c:pt idx="3">
                  <c:v>0.14285714285714285</c:v>
                </c:pt>
                <c:pt idx="4">
                  <c:v>0.17142857142857143</c:v>
                </c:pt>
                <c:pt idx="5">
                  <c:v>0.2</c:v>
                </c:pt>
                <c:pt idx="6">
                  <c:v>0.22857142857142856</c:v>
                </c:pt>
              </c:numCache>
            </c:numRef>
          </c:val>
          <c:extLst>
            <c:ext xmlns:c16="http://schemas.microsoft.com/office/drawing/2014/chart" uri="{C3380CC4-5D6E-409C-BE32-E72D297353CC}">
              <c16:uniqueId val="{00000000-20C8-4442-A102-40232C1E0589}"/>
            </c:ext>
          </c:extLst>
        </c:ser>
        <c:ser>
          <c:idx val="1"/>
          <c:order val="1"/>
          <c:tx>
            <c:strRef>
              <c:f>'Tables-Demographics'!$A$13</c:f>
              <c:strCache>
                <c:ptCount val="1"/>
                <c:pt idx="0">
                  <c:v>All Male Students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'Tables-Discip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'Tables-Demographics'!$B$13:$H$13</c:f>
              <c:numCache>
                <c:formatCode>0%</c:formatCode>
                <c:ptCount val="7"/>
                <c:pt idx="0">
                  <c:v>0.11428571428571428</c:v>
                </c:pt>
                <c:pt idx="1">
                  <c:v>0.12380952380952381</c:v>
                </c:pt>
                <c:pt idx="2">
                  <c:v>0.13333333333333333</c:v>
                </c:pt>
                <c:pt idx="3">
                  <c:v>0.14285714285714285</c:v>
                </c:pt>
                <c:pt idx="4">
                  <c:v>0.15238095238095239</c:v>
                </c:pt>
                <c:pt idx="5">
                  <c:v>0.16190476190476191</c:v>
                </c:pt>
                <c:pt idx="6">
                  <c:v>0.17142857142857143</c:v>
                </c:pt>
              </c:numCache>
            </c:numRef>
          </c:val>
          <c:extLst>
            <c:ext xmlns:c16="http://schemas.microsoft.com/office/drawing/2014/chart" uri="{C3380CC4-5D6E-409C-BE32-E72D297353CC}">
              <c16:uniqueId val="{00000002-20C8-4442-A102-40232C1E0589}"/>
            </c:ext>
          </c:extLst>
        </c:ser>
        <c:dLbls>
          <c:dLblPos val="outEnd"/>
          <c:showLegendKey val="0"/>
          <c:showVal val="1"/>
          <c:showCatName val="0"/>
          <c:showSerName val="0"/>
          <c:showPercent val="0"/>
          <c:showBubbleSize val="0"/>
        </c:dLbls>
        <c:gapWidth val="182"/>
        <c:axId val="-2126504784"/>
        <c:axId val="-2126501440"/>
      </c:barChart>
      <c:catAx>
        <c:axId val="-2126504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6501440"/>
        <c:crosses val="autoZero"/>
        <c:auto val="1"/>
        <c:lblAlgn val="ctr"/>
        <c:lblOffset val="100"/>
        <c:noMultiLvlLbl val="0"/>
      </c:catAx>
      <c:valAx>
        <c:axId val="-212650144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of Students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504784"/>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All Female Disciplinary Referrals to Breakdown of Race/Ethnicity of All Female Students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'Tables-Discip Referrals'!$A$12</c:f>
              <c:strCache>
                <c:ptCount val="1"/>
                <c:pt idx="0">
                  <c:v>Female Disciplinary Referrals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'Tables-Discip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'Tables-Discip Referrals'!$B$12:$H$12</c:f>
              <c:numCache>
                <c:formatCode>0%</c:formatCode>
                <c:ptCount val="7"/>
                <c:pt idx="0">
                  <c:v>3.5714285714285712E-2</c:v>
                </c:pt>
                <c:pt idx="1">
                  <c:v>7.1428571428571425E-2</c:v>
                </c:pt>
                <c:pt idx="2">
                  <c:v>0.10714285714285714</c:v>
                </c:pt>
                <c:pt idx="3">
                  <c:v>0.14285714285714285</c:v>
                </c:pt>
                <c:pt idx="4">
                  <c:v>0.17857142857142858</c:v>
                </c:pt>
                <c:pt idx="5">
                  <c:v>0.21428571428571427</c:v>
                </c:pt>
                <c:pt idx="6">
                  <c:v>0.25</c:v>
                </c:pt>
              </c:numCache>
            </c:numRef>
          </c:val>
          <c:extLst>
            <c:ext xmlns:c16="http://schemas.microsoft.com/office/drawing/2014/chart" uri="{C3380CC4-5D6E-409C-BE32-E72D297353CC}">
              <c16:uniqueId val="{00000000-B4F9-46E9-899D-983C7F611606}"/>
            </c:ext>
          </c:extLst>
        </c:ser>
        <c:ser>
          <c:idx val="1"/>
          <c:order val="1"/>
          <c:tx>
            <c:strRef>
              <c:f>'Tables-Demographics'!$A$12</c:f>
              <c:strCache>
                <c:ptCount val="1"/>
                <c:pt idx="0">
                  <c:v>All Female Students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'Tables-Discip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'Tables-Demographics'!$B$12:$H$12</c:f>
              <c:numCache>
                <c:formatCode>0%</c:formatCode>
                <c:ptCount val="7"/>
                <c:pt idx="0">
                  <c:v>0.10989010989010989</c:v>
                </c:pt>
                <c:pt idx="1">
                  <c:v>0.12087912087912088</c:v>
                </c:pt>
                <c:pt idx="2">
                  <c:v>0.13186813186813187</c:v>
                </c:pt>
                <c:pt idx="3">
                  <c:v>0.14285714285714285</c:v>
                </c:pt>
                <c:pt idx="4">
                  <c:v>0.15384615384615385</c:v>
                </c:pt>
                <c:pt idx="5">
                  <c:v>0.16483516483516483</c:v>
                </c:pt>
                <c:pt idx="6">
                  <c:v>0.17582417582417584</c:v>
                </c:pt>
              </c:numCache>
            </c:numRef>
          </c:val>
          <c:extLst>
            <c:ext xmlns:c16="http://schemas.microsoft.com/office/drawing/2014/chart" uri="{C3380CC4-5D6E-409C-BE32-E72D297353CC}">
              <c16:uniqueId val="{00000001-B4F9-46E9-899D-983C7F611606}"/>
            </c:ext>
          </c:extLst>
        </c:ser>
        <c:dLbls>
          <c:dLblPos val="outEnd"/>
          <c:showLegendKey val="0"/>
          <c:showVal val="1"/>
          <c:showCatName val="0"/>
          <c:showSerName val="0"/>
          <c:showPercent val="0"/>
          <c:showBubbleSize val="0"/>
        </c:dLbls>
        <c:gapWidth val="182"/>
        <c:axId val="-2126504784"/>
        <c:axId val="-2126501440"/>
      </c:barChart>
      <c:catAx>
        <c:axId val="-2126504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a:t>
                </a:r>
                <a:r>
                  <a:rPr lang="en-US" baseline="0"/>
                  <a:t>/Ethnicity</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6501440"/>
        <c:crosses val="autoZero"/>
        <c:auto val="1"/>
        <c:lblAlgn val="ctr"/>
        <c:lblOffset val="100"/>
        <c:noMultiLvlLbl val="0"/>
      </c:catAx>
      <c:valAx>
        <c:axId val="-212650144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of Students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504784"/>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Suspended Students to Breakdown of Race/Ethnicity of All Students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'Tables-Suspensions'!$A$11</c:f>
              <c:strCache>
                <c:ptCount val="1"/>
                <c:pt idx="0">
                  <c:v>Disciplinary referrals resulting in suspension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'Tables-Suspensions'!$B$10:$H$10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'Tables-Suspensions'!$B$11:$H$11</c:f>
              <c:numCache>
                <c:formatCode>0%</c:formatCode>
                <c:ptCount val="7"/>
                <c:pt idx="0">
                  <c:v>2.7777777777777776E-2</c:v>
                </c:pt>
                <c:pt idx="1">
                  <c:v>3.7037037037037035E-2</c:v>
                </c:pt>
                <c:pt idx="2">
                  <c:v>0.14814814814814814</c:v>
                </c:pt>
                <c:pt idx="3">
                  <c:v>0.12037037037037036</c:v>
                </c:pt>
                <c:pt idx="4">
                  <c:v>2.7777777777777776E-2</c:v>
                </c:pt>
                <c:pt idx="5">
                  <c:v>9.2592592592592587E-3</c:v>
                </c:pt>
                <c:pt idx="6">
                  <c:v>0.62962962962962965</c:v>
                </c:pt>
              </c:numCache>
            </c:numRef>
          </c:val>
          <c:extLst>
            <c:ext xmlns:c16="http://schemas.microsoft.com/office/drawing/2014/chart" uri="{C3380CC4-5D6E-409C-BE32-E72D297353CC}">
              <c16:uniqueId val="{00000000-E7B9-4D84-A236-38C44C057334}"/>
            </c:ext>
          </c:extLst>
        </c:ser>
        <c:ser>
          <c:idx val="1"/>
          <c:order val="1"/>
          <c:tx>
            <c:strRef>
              <c:f>'Tables-Demographics'!$A$11</c:f>
              <c:strCache>
                <c:ptCount val="1"/>
                <c:pt idx="0">
                  <c:v>All Students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'Tables-Suspensions'!$B$10:$H$10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'Tables-Demographics'!$B$11:$H$11</c:f>
              <c:numCache>
                <c:formatCode>0%</c:formatCode>
                <c:ptCount val="7"/>
                <c:pt idx="0">
                  <c:v>0.11224489795918367</c:v>
                </c:pt>
                <c:pt idx="1">
                  <c:v>0.12244897959183673</c:v>
                </c:pt>
                <c:pt idx="2">
                  <c:v>0.1326530612244898</c:v>
                </c:pt>
                <c:pt idx="3">
                  <c:v>0.14285714285714285</c:v>
                </c:pt>
                <c:pt idx="4">
                  <c:v>0.15306122448979592</c:v>
                </c:pt>
                <c:pt idx="5">
                  <c:v>0.16326530612244897</c:v>
                </c:pt>
                <c:pt idx="6">
                  <c:v>0.17346938775510204</c:v>
                </c:pt>
              </c:numCache>
            </c:numRef>
          </c:val>
          <c:extLst>
            <c:ext xmlns:c16="http://schemas.microsoft.com/office/drawing/2014/chart" uri="{C3380CC4-5D6E-409C-BE32-E72D297353CC}">
              <c16:uniqueId val="{00000001-E7B9-4D84-A236-38C44C057334}"/>
            </c:ext>
          </c:extLst>
        </c:ser>
        <c:dLbls>
          <c:showLegendKey val="0"/>
          <c:showVal val="0"/>
          <c:showCatName val="0"/>
          <c:showSerName val="0"/>
          <c:showPercent val="0"/>
          <c:showBubbleSize val="0"/>
        </c:dLbls>
        <c:gapWidth val="182"/>
        <c:axId val="2142856576"/>
        <c:axId val="2142330640"/>
      </c:barChart>
      <c:catAx>
        <c:axId val="21428565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Race/Ethnicity</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42330640"/>
        <c:crosses val="autoZero"/>
        <c:auto val="1"/>
        <c:lblAlgn val="ctr"/>
        <c:lblOffset val="100"/>
        <c:noMultiLvlLbl val="0"/>
      </c:catAx>
      <c:valAx>
        <c:axId val="214233064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Students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42856576"/>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Suspended Male Students to Breakdown of Race/Ethnicity of All Male Students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'Tables-Suspensions'!$A$13</c:f>
              <c:strCache>
                <c:ptCount val="1"/>
                <c:pt idx="0">
                  <c:v>Male Disciplinary Referrals Resulting in Suspension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'Tables-Suspensions'!$B$10:$H$10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'Tables-Suspensions'!$B$13:$H$13</c:f>
              <c:numCache>
                <c:formatCode>0%</c:formatCode>
                <c:ptCount val="7"/>
                <c:pt idx="0">
                  <c:v>1.5625E-2</c:v>
                </c:pt>
                <c:pt idx="1">
                  <c:v>4.6875E-2</c:v>
                </c:pt>
                <c:pt idx="2">
                  <c:v>0.125</c:v>
                </c:pt>
                <c:pt idx="3">
                  <c:v>6.25E-2</c:v>
                </c:pt>
                <c:pt idx="4">
                  <c:v>4.6875E-2</c:v>
                </c:pt>
                <c:pt idx="5">
                  <c:v>0</c:v>
                </c:pt>
                <c:pt idx="6">
                  <c:v>0.703125</c:v>
                </c:pt>
              </c:numCache>
            </c:numRef>
          </c:val>
          <c:extLst>
            <c:ext xmlns:c16="http://schemas.microsoft.com/office/drawing/2014/chart" uri="{C3380CC4-5D6E-409C-BE32-E72D297353CC}">
              <c16:uniqueId val="{00000000-E77A-404A-9C25-00B7E3304804}"/>
            </c:ext>
          </c:extLst>
        </c:ser>
        <c:ser>
          <c:idx val="1"/>
          <c:order val="1"/>
          <c:tx>
            <c:strRef>
              <c:f>'Tables-Demographics'!$A$13</c:f>
              <c:strCache>
                <c:ptCount val="1"/>
                <c:pt idx="0">
                  <c:v>All Male Students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'Tables-Suspensions'!$B$10:$H$10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'Tables-Demographics'!$B$13:$H$13</c:f>
              <c:numCache>
                <c:formatCode>0%</c:formatCode>
                <c:ptCount val="7"/>
                <c:pt idx="0">
                  <c:v>0.11428571428571428</c:v>
                </c:pt>
                <c:pt idx="1">
                  <c:v>0.12380952380952381</c:v>
                </c:pt>
                <c:pt idx="2">
                  <c:v>0.13333333333333333</c:v>
                </c:pt>
                <c:pt idx="3">
                  <c:v>0.14285714285714285</c:v>
                </c:pt>
                <c:pt idx="4">
                  <c:v>0.15238095238095239</c:v>
                </c:pt>
                <c:pt idx="5">
                  <c:v>0.16190476190476191</c:v>
                </c:pt>
                <c:pt idx="6">
                  <c:v>0.17142857142857143</c:v>
                </c:pt>
              </c:numCache>
            </c:numRef>
          </c:val>
          <c:extLst>
            <c:ext xmlns:c16="http://schemas.microsoft.com/office/drawing/2014/chart" uri="{C3380CC4-5D6E-409C-BE32-E72D297353CC}">
              <c16:uniqueId val="{00000001-E77A-404A-9C25-00B7E3304804}"/>
            </c:ext>
          </c:extLst>
        </c:ser>
        <c:dLbls>
          <c:showLegendKey val="0"/>
          <c:showVal val="0"/>
          <c:showCatName val="0"/>
          <c:showSerName val="0"/>
          <c:showPercent val="0"/>
          <c:showBubbleSize val="0"/>
        </c:dLbls>
        <c:gapWidth val="182"/>
        <c:axId val="2142856576"/>
        <c:axId val="2142330640"/>
      </c:barChart>
      <c:catAx>
        <c:axId val="21428565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Race/Ethnicity</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42330640"/>
        <c:crosses val="autoZero"/>
        <c:auto val="1"/>
        <c:lblAlgn val="ctr"/>
        <c:lblOffset val="100"/>
        <c:noMultiLvlLbl val="0"/>
      </c:catAx>
      <c:valAx>
        <c:axId val="214233064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Percentage of Students</a:t>
                </a:r>
                <a:endParaRPr lang="en-US"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42856576"/>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Suspended Female Students to Breakdown of Race/Ethnicity of All Female Students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'Tables-Suspensions'!$A$12</c:f>
              <c:strCache>
                <c:ptCount val="1"/>
                <c:pt idx="0">
                  <c:v>Female Disciplinary Referrals Resulting in Suspension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'Tables-Suspensions'!$B$10:$H$10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'Tables-Suspensions'!$B$12:$I$12</c:f>
              <c:numCache>
                <c:formatCode>0%</c:formatCode>
                <c:ptCount val="8"/>
                <c:pt idx="0">
                  <c:v>4.5454545454545456E-2</c:v>
                </c:pt>
                <c:pt idx="1">
                  <c:v>2.2727272727272728E-2</c:v>
                </c:pt>
                <c:pt idx="2">
                  <c:v>0.18181818181818182</c:v>
                </c:pt>
                <c:pt idx="3">
                  <c:v>0.20454545454545456</c:v>
                </c:pt>
                <c:pt idx="4">
                  <c:v>0</c:v>
                </c:pt>
                <c:pt idx="5">
                  <c:v>2.2727272727272728E-2</c:v>
                </c:pt>
                <c:pt idx="6">
                  <c:v>0.52272727272727271</c:v>
                </c:pt>
                <c:pt idx="7">
                  <c:v>0.40740740740740738</c:v>
                </c:pt>
              </c:numCache>
            </c:numRef>
          </c:val>
          <c:extLst>
            <c:ext xmlns:c16="http://schemas.microsoft.com/office/drawing/2014/chart" uri="{C3380CC4-5D6E-409C-BE32-E72D297353CC}">
              <c16:uniqueId val="{00000000-12DC-4EA4-B075-E4AFAFA638BD}"/>
            </c:ext>
          </c:extLst>
        </c:ser>
        <c:ser>
          <c:idx val="1"/>
          <c:order val="1"/>
          <c:tx>
            <c:strRef>
              <c:f>'Tables-Demographics'!$A$12</c:f>
              <c:strCache>
                <c:ptCount val="1"/>
                <c:pt idx="0">
                  <c:v>All Female Students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'Tables-Suspensions'!$B$10:$H$10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'Tables-Demographics'!$B$12:$H$12</c:f>
              <c:numCache>
                <c:formatCode>0%</c:formatCode>
                <c:ptCount val="7"/>
                <c:pt idx="0">
                  <c:v>0.10989010989010989</c:v>
                </c:pt>
                <c:pt idx="1">
                  <c:v>0.12087912087912088</c:v>
                </c:pt>
                <c:pt idx="2">
                  <c:v>0.13186813186813187</c:v>
                </c:pt>
                <c:pt idx="3">
                  <c:v>0.14285714285714285</c:v>
                </c:pt>
                <c:pt idx="4">
                  <c:v>0.15384615384615385</c:v>
                </c:pt>
                <c:pt idx="5">
                  <c:v>0.16483516483516483</c:v>
                </c:pt>
                <c:pt idx="6">
                  <c:v>0.17582417582417584</c:v>
                </c:pt>
              </c:numCache>
            </c:numRef>
          </c:val>
          <c:extLst>
            <c:ext xmlns:c16="http://schemas.microsoft.com/office/drawing/2014/chart" uri="{C3380CC4-5D6E-409C-BE32-E72D297353CC}">
              <c16:uniqueId val="{00000001-12DC-4EA4-B075-E4AFAFA638BD}"/>
            </c:ext>
          </c:extLst>
        </c:ser>
        <c:dLbls>
          <c:showLegendKey val="0"/>
          <c:showVal val="0"/>
          <c:showCatName val="0"/>
          <c:showSerName val="0"/>
          <c:showPercent val="0"/>
          <c:showBubbleSize val="0"/>
        </c:dLbls>
        <c:gapWidth val="182"/>
        <c:axId val="2142856576"/>
        <c:axId val="2142330640"/>
      </c:barChart>
      <c:catAx>
        <c:axId val="21428565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42330640"/>
        <c:crosses val="autoZero"/>
        <c:auto val="1"/>
        <c:lblAlgn val="ctr"/>
        <c:lblOffset val="100"/>
        <c:noMultiLvlLbl val="0"/>
      </c:catAx>
      <c:valAx>
        <c:axId val="214233064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Percentage of Students</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42856576"/>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Racial/ethnic composition of the five most common infractions cited for female disciplinary referrals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'Tables-Infractions'!$C$14</c:f>
              <c:strCache>
                <c:ptCount val="1"/>
                <c:pt idx="0">
                  <c:v>American Indian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'Tables-Infractions'!$B$15:$B$19</c:f>
              <c:strCache>
                <c:ptCount val="5"/>
                <c:pt idx="0">
                  <c:v>A</c:v>
                </c:pt>
                <c:pt idx="1">
                  <c:v>B</c:v>
                </c:pt>
                <c:pt idx="2">
                  <c:v>C</c:v>
                </c:pt>
                <c:pt idx="3">
                  <c:v>D</c:v>
                </c:pt>
                <c:pt idx="4">
                  <c:v>E</c:v>
                </c:pt>
              </c:strCache>
            </c:strRef>
          </c:cat>
          <c:val>
            <c:numRef>
              <c:f>'Tables-Infractions'!$C$15:$C$19</c:f>
              <c:numCache>
                <c:formatCode>0%</c:formatCode>
                <c:ptCount val="5"/>
                <c:pt idx="0">
                  <c:v>3.5714285714285712E-2</c:v>
                </c:pt>
                <c:pt idx="1">
                  <c:v>0.25</c:v>
                </c:pt>
                <c:pt idx="2">
                  <c:v>0.10989010989010989</c:v>
                </c:pt>
                <c:pt idx="3">
                  <c:v>3.5714285714285712E-2</c:v>
                </c:pt>
                <c:pt idx="4">
                  <c:v>0.17857142857142858</c:v>
                </c:pt>
              </c:numCache>
            </c:numRef>
          </c:val>
          <c:extLst>
            <c:ext xmlns:c16="http://schemas.microsoft.com/office/drawing/2014/chart" uri="{C3380CC4-5D6E-409C-BE32-E72D297353CC}">
              <c16:uniqueId val="{00000000-A443-45B3-8BA9-B35375523A33}"/>
            </c:ext>
          </c:extLst>
        </c:ser>
        <c:ser>
          <c:idx val="1"/>
          <c:order val="1"/>
          <c:tx>
            <c:strRef>
              <c:f>'Tables-Infractions'!$D$14</c:f>
              <c:strCache>
                <c:ptCount val="1"/>
                <c:pt idx="0">
                  <c:v>Asian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'Tables-Infractions'!$B$15:$B$19</c:f>
              <c:strCache>
                <c:ptCount val="5"/>
                <c:pt idx="0">
                  <c:v>A</c:v>
                </c:pt>
                <c:pt idx="1">
                  <c:v>B</c:v>
                </c:pt>
                <c:pt idx="2">
                  <c:v>C</c:v>
                </c:pt>
                <c:pt idx="3">
                  <c:v>D</c:v>
                </c:pt>
                <c:pt idx="4">
                  <c:v>E</c:v>
                </c:pt>
              </c:strCache>
            </c:strRef>
          </c:cat>
          <c:val>
            <c:numRef>
              <c:f>'Tables-Infractions'!$D$15:$D$19</c:f>
              <c:numCache>
                <c:formatCode>0%</c:formatCode>
                <c:ptCount val="5"/>
                <c:pt idx="0">
                  <c:v>7.1428571428571425E-2</c:v>
                </c:pt>
                <c:pt idx="1">
                  <c:v>0.21428571428571427</c:v>
                </c:pt>
                <c:pt idx="2">
                  <c:v>0.12087912087912088</c:v>
                </c:pt>
                <c:pt idx="3">
                  <c:v>7.1428571428571425E-2</c:v>
                </c:pt>
                <c:pt idx="4">
                  <c:v>0.21428571428571427</c:v>
                </c:pt>
              </c:numCache>
            </c:numRef>
          </c:val>
          <c:extLst>
            <c:ext xmlns:c16="http://schemas.microsoft.com/office/drawing/2014/chart" uri="{C3380CC4-5D6E-409C-BE32-E72D297353CC}">
              <c16:uniqueId val="{00000001-A443-45B3-8BA9-B35375523A33}"/>
            </c:ext>
          </c:extLst>
        </c:ser>
        <c:ser>
          <c:idx val="2"/>
          <c:order val="2"/>
          <c:tx>
            <c:strRef>
              <c:f>'Tables-Infractions'!$E$14</c:f>
              <c:strCache>
                <c:ptCount val="1"/>
                <c:pt idx="0">
                  <c:v>Black or African American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'Tables-Infractions'!$B$15:$B$19</c:f>
              <c:strCache>
                <c:ptCount val="5"/>
                <c:pt idx="0">
                  <c:v>A</c:v>
                </c:pt>
                <c:pt idx="1">
                  <c:v>B</c:v>
                </c:pt>
                <c:pt idx="2">
                  <c:v>C</c:v>
                </c:pt>
                <c:pt idx="3">
                  <c:v>D</c:v>
                </c:pt>
                <c:pt idx="4">
                  <c:v>E</c:v>
                </c:pt>
              </c:strCache>
            </c:strRef>
          </c:cat>
          <c:val>
            <c:numRef>
              <c:f>'Tables-Infractions'!$E$15:$E$19</c:f>
              <c:numCache>
                <c:formatCode>0%</c:formatCode>
                <c:ptCount val="5"/>
                <c:pt idx="0">
                  <c:v>0.10714285714285714</c:v>
                </c:pt>
                <c:pt idx="1">
                  <c:v>0.17857142857142858</c:v>
                </c:pt>
                <c:pt idx="2">
                  <c:v>0.13186813186813187</c:v>
                </c:pt>
                <c:pt idx="3">
                  <c:v>0.10714285714285714</c:v>
                </c:pt>
                <c:pt idx="4">
                  <c:v>0.25</c:v>
                </c:pt>
              </c:numCache>
            </c:numRef>
          </c:val>
          <c:extLst>
            <c:ext xmlns:c16="http://schemas.microsoft.com/office/drawing/2014/chart" uri="{C3380CC4-5D6E-409C-BE32-E72D297353CC}">
              <c16:uniqueId val="{00000002-A443-45B3-8BA9-B35375523A33}"/>
            </c:ext>
          </c:extLst>
        </c:ser>
        <c:ser>
          <c:idx val="3"/>
          <c:order val="3"/>
          <c:tx>
            <c:strRef>
              <c:f>'Tables-Infractions'!$F$14</c:f>
              <c:strCache>
                <c:ptCount val="1"/>
                <c:pt idx="0">
                  <c:v>Hispanic</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'Tables-Infractions'!$B$15:$B$19</c:f>
              <c:strCache>
                <c:ptCount val="5"/>
                <c:pt idx="0">
                  <c:v>A</c:v>
                </c:pt>
                <c:pt idx="1">
                  <c:v>B</c:v>
                </c:pt>
                <c:pt idx="2">
                  <c:v>C</c:v>
                </c:pt>
                <c:pt idx="3">
                  <c:v>D</c:v>
                </c:pt>
                <c:pt idx="4">
                  <c:v>E</c:v>
                </c:pt>
              </c:strCache>
            </c:strRef>
          </c:cat>
          <c:val>
            <c:numRef>
              <c:f>'Tables-Infractions'!$F$15:$F$19</c:f>
              <c:numCache>
                <c:formatCode>0%</c:formatCode>
                <c:ptCount val="5"/>
                <c:pt idx="0">
                  <c:v>0.14285714285714285</c:v>
                </c:pt>
                <c:pt idx="1">
                  <c:v>0.14285714285714285</c:v>
                </c:pt>
                <c:pt idx="2">
                  <c:v>0.14285714285714285</c:v>
                </c:pt>
                <c:pt idx="3">
                  <c:v>0.14285714285714285</c:v>
                </c:pt>
                <c:pt idx="4">
                  <c:v>0.10714285714285714</c:v>
                </c:pt>
              </c:numCache>
            </c:numRef>
          </c:val>
          <c:extLst>
            <c:ext xmlns:c16="http://schemas.microsoft.com/office/drawing/2014/chart" uri="{C3380CC4-5D6E-409C-BE32-E72D297353CC}">
              <c16:uniqueId val="{00000003-A443-45B3-8BA9-B35375523A33}"/>
            </c:ext>
          </c:extLst>
        </c:ser>
        <c:ser>
          <c:idx val="4"/>
          <c:order val="4"/>
          <c:tx>
            <c:strRef>
              <c:f>'Tables-Infractions'!$G$14</c:f>
              <c:strCache>
                <c:ptCount val="1"/>
                <c:pt idx="0">
                  <c:v>Hawaiian or Pacific Islander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'Tables-Infractions'!$B$15:$B$19</c:f>
              <c:strCache>
                <c:ptCount val="5"/>
                <c:pt idx="0">
                  <c:v>A</c:v>
                </c:pt>
                <c:pt idx="1">
                  <c:v>B</c:v>
                </c:pt>
                <c:pt idx="2">
                  <c:v>C</c:v>
                </c:pt>
                <c:pt idx="3">
                  <c:v>D</c:v>
                </c:pt>
                <c:pt idx="4">
                  <c:v>E</c:v>
                </c:pt>
              </c:strCache>
            </c:strRef>
          </c:cat>
          <c:val>
            <c:numRef>
              <c:f>'Tables-Infractions'!$G$15:$G$19</c:f>
              <c:numCache>
                <c:formatCode>0%</c:formatCode>
                <c:ptCount val="5"/>
                <c:pt idx="0">
                  <c:v>0.17857142857142858</c:v>
                </c:pt>
                <c:pt idx="1">
                  <c:v>0.10714285714285714</c:v>
                </c:pt>
                <c:pt idx="2">
                  <c:v>0.15384615384615385</c:v>
                </c:pt>
                <c:pt idx="3">
                  <c:v>0.25</c:v>
                </c:pt>
                <c:pt idx="4">
                  <c:v>7.1428571428571425E-2</c:v>
                </c:pt>
              </c:numCache>
            </c:numRef>
          </c:val>
          <c:extLst>
            <c:ext xmlns:c16="http://schemas.microsoft.com/office/drawing/2014/chart" uri="{C3380CC4-5D6E-409C-BE32-E72D297353CC}">
              <c16:uniqueId val="{00000004-A443-45B3-8BA9-B35375523A33}"/>
            </c:ext>
          </c:extLst>
        </c:ser>
        <c:ser>
          <c:idx val="5"/>
          <c:order val="5"/>
          <c:tx>
            <c:strRef>
              <c:f>'Tables-Infractions'!$H$14</c:f>
              <c:strCache>
                <c:ptCount val="1"/>
                <c:pt idx="0">
                  <c:v>Two or more races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'Tables-Infractions'!$B$15:$B$19</c:f>
              <c:strCache>
                <c:ptCount val="5"/>
                <c:pt idx="0">
                  <c:v>A</c:v>
                </c:pt>
                <c:pt idx="1">
                  <c:v>B</c:v>
                </c:pt>
                <c:pt idx="2">
                  <c:v>C</c:v>
                </c:pt>
                <c:pt idx="3">
                  <c:v>D</c:v>
                </c:pt>
                <c:pt idx="4">
                  <c:v>E</c:v>
                </c:pt>
              </c:strCache>
            </c:strRef>
          </c:cat>
          <c:val>
            <c:numRef>
              <c:f>'Tables-Infractions'!$H$15:$H$19</c:f>
              <c:numCache>
                <c:formatCode>0%</c:formatCode>
                <c:ptCount val="5"/>
                <c:pt idx="0">
                  <c:v>0.21428571428571427</c:v>
                </c:pt>
                <c:pt idx="1">
                  <c:v>7.1428571428571425E-2</c:v>
                </c:pt>
                <c:pt idx="2">
                  <c:v>0.16483516483516483</c:v>
                </c:pt>
                <c:pt idx="3">
                  <c:v>0.17857142857142858</c:v>
                </c:pt>
                <c:pt idx="4">
                  <c:v>3.5714285714285712E-2</c:v>
                </c:pt>
              </c:numCache>
            </c:numRef>
          </c:val>
          <c:extLst>
            <c:ext xmlns:c16="http://schemas.microsoft.com/office/drawing/2014/chart" uri="{C3380CC4-5D6E-409C-BE32-E72D297353CC}">
              <c16:uniqueId val="{00000005-A443-45B3-8BA9-B35375523A33}"/>
            </c:ext>
          </c:extLst>
        </c:ser>
        <c:ser>
          <c:idx val="6"/>
          <c:order val="6"/>
          <c:tx>
            <c:strRef>
              <c:f>'Tables-Infractions'!$I$14</c:f>
              <c:strCache>
                <c:ptCount val="1"/>
                <c:pt idx="0">
                  <c:v>White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'Tables-Infractions'!$B$15:$B$19</c:f>
              <c:strCache>
                <c:ptCount val="5"/>
                <c:pt idx="0">
                  <c:v>A</c:v>
                </c:pt>
                <c:pt idx="1">
                  <c:v>B</c:v>
                </c:pt>
                <c:pt idx="2">
                  <c:v>C</c:v>
                </c:pt>
                <c:pt idx="3">
                  <c:v>D</c:v>
                </c:pt>
                <c:pt idx="4">
                  <c:v>E</c:v>
                </c:pt>
              </c:strCache>
            </c:strRef>
          </c:cat>
          <c:val>
            <c:numRef>
              <c:f>'Tables-Infractions'!$I$15:$I$19</c:f>
              <c:numCache>
                <c:formatCode>0%</c:formatCode>
                <c:ptCount val="5"/>
                <c:pt idx="0">
                  <c:v>0.25</c:v>
                </c:pt>
                <c:pt idx="1">
                  <c:v>3.5714285714285712E-2</c:v>
                </c:pt>
                <c:pt idx="2">
                  <c:v>0.17582417582417584</c:v>
                </c:pt>
                <c:pt idx="3">
                  <c:v>0.21428571428571427</c:v>
                </c:pt>
                <c:pt idx="4">
                  <c:v>0.14285714285714285</c:v>
                </c:pt>
              </c:numCache>
            </c:numRef>
          </c:val>
          <c:extLst>
            <c:ext xmlns:c16="http://schemas.microsoft.com/office/drawing/2014/chart" uri="{C3380CC4-5D6E-409C-BE32-E72D297353CC}">
              <c16:uniqueId val="{00000006-A443-45B3-8BA9-B35375523A33}"/>
            </c:ext>
          </c:extLst>
        </c:ser>
        <c:dLbls>
          <c:dLblPos val="ctr"/>
          <c:showLegendKey val="0"/>
          <c:showVal val="1"/>
          <c:showCatName val="0"/>
          <c:showSerName val="0"/>
          <c:showPercent val="0"/>
          <c:showBubbleSize val="0"/>
        </c:dLbls>
        <c:gapWidth val="150"/>
        <c:axId val="2038735152"/>
        <c:axId val="185564992"/>
      </c:barChart>
      <c:catAx>
        <c:axId val="2038735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of Students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5564992"/>
        <c:crosses val="autoZero"/>
        <c:auto val="1"/>
        <c:lblAlgn val="ctr"/>
        <c:lblOffset val="100"/>
        <c:noMultiLvlLbl val="0"/>
      </c:catAx>
      <c:valAx>
        <c:axId val="1855649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Race/Ethnicity</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03873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Racial/ethnic composition of the five most common infractions cited for male disciplinary referrals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'Tables-Infractions'!$C$31</c:f>
              <c:strCache>
                <c:ptCount val="1"/>
                <c:pt idx="0">
                  <c:v>American Indian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'Tables-Infractions'!$B$32:$B$36</c:f>
              <c:strCache>
                <c:ptCount val="5"/>
                <c:pt idx="0">
                  <c:v>X</c:v>
                </c:pt>
                <c:pt idx="1">
                  <c:v>Y</c:v>
                </c:pt>
                <c:pt idx="2">
                  <c:v>Z</c:v>
                </c:pt>
                <c:pt idx="3">
                  <c:v>A</c:v>
                </c:pt>
                <c:pt idx="4">
                  <c:v>B</c:v>
                </c:pt>
              </c:strCache>
            </c:strRef>
          </c:cat>
          <c:val>
            <c:numRef>
              <c:f>'Tables-Infractions'!$C$32:$C$36</c:f>
              <c:numCache>
                <c:formatCode>0%</c:formatCode>
                <c:ptCount val="5"/>
                <c:pt idx="0">
                  <c:v>3.5714285714285712E-2</c:v>
                </c:pt>
                <c:pt idx="1">
                  <c:v>0.25</c:v>
                </c:pt>
                <c:pt idx="2">
                  <c:v>5.7142857142857141E-2</c:v>
                </c:pt>
                <c:pt idx="3">
                  <c:v>0.21951219512195122</c:v>
                </c:pt>
                <c:pt idx="4">
                  <c:v>0.125</c:v>
                </c:pt>
              </c:numCache>
            </c:numRef>
          </c:val>
          <c:extLst>
            <c:ext xmlns:c16="http://schemas.microsoft.com/office/drawing/2014/chart" uri="{C3380CC4-5D6E-409C-BE32-E72D297353CC}">
              <c16:uniqueId val="{00000000-CF9E-41C7-9094-D0A4411FD115}"/>
            </c:ext>
          </c:extLst>
        </c:ser>
        <c:ser>
          <c:idx val="1"/>
          <c:order val="1"/>
          <c:tx>
            <c:strRef>
              <c:f>'Tables-Infractions'!$D$31</c:f>
              <c:strCache>
                <c:ptCount val="1"/>
                <c:pt idx="0">
                  <c:v>Asian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'Tables-Infractions'!$B$32:$B$36</c:f>
              <c:strCache>
                <c:ptCount val="5"/>
                <c:pt idx="0">
                  <c:v>X</c:v>
                </c:pt>
                <c:pt idx="1">
                  <c:v>Y</c:v>
                </c:pt>
                <c:pt idx="2">
                  <c:v>Z</c:v>
                </c:pt>
                <c:pt idx="3">
                  <c:v>A</c:v>
                </c:pt>
                <c:pt idx="4">
                  <c:v>B</c:v>
                </c:pt>
              </c:strCache>
            </c:strRef>
          </c:cat>
          <c:val>
            <c:numRef>
              <c:f>'Tables-Infractions'!$D$32:$D$36</c:f>
              <c:numCache>
                <c:formatCode>0%</c:formatCode>
                <c:ptCount val="5"/>
                <c:pt idx="0">
                  <c:v>7.1428571428571425E-2</c:v>
                </c:pt>
                <c:pt idx="1">
                  <c:v>0.21428571428571427</c:v>
                </c:pt>
                <c:pt idx="2">
                  <c:v>8.5714285714285715E-2</c:v>
                </c:pt>
                <c:pt idx="3">
                  <c:v>0.1951219512195122</c:v>
                </c:pt>
                <c:pt idx="4">
                  <c:v>0.15</c:v>
                </c:pt>
              </c:numCache>
            </c:numRef>
          </c:val>
          <c:extLst>
            <c:ext xmlns:c16="http://schemas.microsoft.com/office/drawing/2014/chart" uri="{C3380CC4-5D6E-409C-BE32-E72D297353CC}">
              <c16:uniqueId val="{00000001-CF9E-41C7-9094-D0A4411FD115}"/>
            </c:ext>
          </c:extLst>
        </c:ser>
        <c:ser>
          <c:idx val="2"/>
          <c:order val="2"/>
          <c:tx>
            <c:strRef>
              <c:f>'Tables-Infractions'!$E$31</c:f>
              <c:strCache>
                <c:ptCount val="1"/>
                <c:pt idx="0">
                  <c:v>Black or African American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'Tables-Infractions'!$B$32:$B$36</c:f>
              <c:strCache>
                <c:ptCount val="5"/>
                <c:pt idx="0">
                  <c:v>X</c:v>
                </c:pt>
                <c:pt idx="1">
                  <c:v>Y</c:v>
                </c:pt>
                <c:pt idx="2">
                  <c:v>Z</c:v>
                </c:pt>
                <c:pt idx="3">
                  <c:v>A</c:v>
                </c:pt>
                <c:pt idx="4">
                  <c:v>B</c:v>
                </c:pt>
              </c:strCache>
            </c:strRef>
          </c:cat>
          <c:val>
            <c:numRef>
              <c:f>'Tables-Infractions'!$E$32:$E$36</c:f>
              <c:numCache>
                <c:formatCode>0%</c:formatCode>
                <c:ptCount val="5"/>
                <c:pt idx="0">
                  <c:v>0.10714285714285714</c:v>
                </c:pt>
                <c:pt idx="1">
                  <c:v>0.17857142857142858</c:v>
                </c:pt>
                <c:pt idx="2">
                  <c:v>0.11428571428571428</c:v>
                </c:pt>
                <c:pt idx="3">
                  <c:v>0.17073170731707318</c:v>
                </c:pt>
                <c:pt idx="4">
                  <c:v>0.2</c:v>
                </c:pt>
              </c:numCache>
            </c:numRef>
          </c:val>
          <c:extLst>
            <c:ext xmlns:c16="http://schemas.microsoft.com/office/drawing/2014/chart" uri="{C3380CC4-5D6E-409C-BE32-E72D297353CC}">
              <c16:uniqueId val="{00000002-CF9E-41C7-9094-D0A4411FD115}"/>
            </c:ext>
          </c:extLst>
        </c:ser>
        <c:ser>
          <c:idx val="3"/>
          <c:order val="3"/>
          <c:tx>
            <c:strRef>
              <c:f>'Tables-Infractions'!$F$31</c:f>
              <c:strCache>
                <c:ptCount val="1"/>
                <c:pt idx="0">
                  <c:v>Hispanic</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'Tables-Infractions'!$B$32:$B$36</c:f>
              <c:strCache>
                <c:ptCount val="5"/>
                <c:pt idx="0">
                  <c:v>X</c:v>
                </c:pt>
                <c:pt idx="1">
                  <c:v>Y</c:v>
                </c:pt>
                <c:pt idx="2">
                  <c:v>Z</c:v>
                </c:pt>
                <c:pt idx="3">
                  <c:v>A</c:v>
                </c:pt>
                <c:pt idx="4">
                  <c:v>B</c:v>
                </c:pt>
              </c:strCache>
            </c:strRef>
          </c:cat>
          <c:val>
            <c:numRef>
              <c:f>'Tables-Infractions'!$F$32:$F$36</c:f>
              <c:numCache>
                <c:formatCode>0%</c:formatCode>
                <c:ptCount val="5"/>
                <c:pt idx="0">
                  <c:v>0.14285714285714285</c:v>
                </c:pt>
                <c:pt idx="1">
                  <c:v>0.14285714285714285</c:v>
                </c:pt>
                <c:pt idx="2">
                  <c:v>0.14285714285714285</c:v>
                </c:pt>
                <c:pt idx="3">
                  <c:v>0.14634146341463414</c:v>
                </c:pt>
                <c:pt idx="4">
                  <c:v>0.17499999999999999</c:v>
                </c:pt>
              </c:numCache>
            </c:numRef>
          </c:val>
          <c:extLst>
            <c:ext xmlns:c16="http://schemas.microsoft.com/office/drawing/2014/chart" uri="{C3380CC4-5D6E-409C-BE32-E72D297353CC}">
              <c16:uniqueId val="{00000003-CF9E-41C7-9094-D0A4411FD115}"/>
            </c:ext>
          </c:extLst>
        </c:ser>
        <c:ser>
          <c:idx val="4"/>
          <c:order val="4"/>
          <c:tx>
            <c:strRef>
              <c:f>'Tables-Infractions'!$G$31</c:f>
              <c:strCache>
                <c:ptCount val="1"/>
                <c:pt idx="0">
                  <c:v>Hawaiian or Pacific Islander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'Tables-Infractions'!$B$32:$B$36</c:f>
              <c:strCache>
                <c:ptCount val="5"/>
                <c:pt idx="0">
                  <c:v>X</c:v>
                </c:pt>
                <c:pt idx="1">
                  <c:v>Y</c:v>
                </c:pt>
                <c:pt idx="2">
                  <c:v>Z</c:v>
                </c:pt>
                <c:pt idx="3">
                  <c:v>A</c:v>
                </c:pt>
                <c:pt idx="4">
                  <c:v>B</c:v>
                </c:pt>
              </c:strCache>
            </c:strRef>
          </c:cat>
          <c:val>
            <c:numRef>
              <c:f>'Tables-Infractions'!$G$32:$G$36</c:f>
              <c:numCache>
                <c:formatCode>0%</c:formatCode>
                <c:ptCount val="5"/>
                <c:pt idx="0">
                  <c:v>0.17857142857142858</c:v>
                </c:pt>
                <c:pt idx="1">
                  <c:v>0.10714285714285714</c:v>
                </c:pt>
                <c:pt idx="2">
                  <c:v>0.17142857142857143</c:v>
                </c:pt>
                <c:pt idx="3">
                  <c:v>0.12195121951219512</c:v>
                </c:pt>
                <c:pt idx="4">
                  <c:v>0.22500000000000001</c:v>
                </c:pt>
              </c:numCache>
            </c:numRef>
          </c:val>
          <c:extLst>
            <c:ext xmlns:c16="http://schemas.microsoft.com/office/drawing/2014/chart" uri="{C3380CC4-5D6E-409C-BE32-E72D297353CC}">
              <c16:uniqueId val="{00000004-CF9E-41C7-9094-D0A4411FD115}"/>
            </c:ext>
          </c:extLst>
        </c:ser>
        <c:ser>
          <c:idx val="5"/>
          <c:order val="5"/>
          <c:tx>
            <c:strRef>
              <c:f>'Tables-Infractions'!$H$31</c:f>
              <c:strCache>
                <c:ptCount val="1"/>
                <c:pt idx="0">
                  <c:v>Two or more races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'Tables-Infractions'!$B$32:$B$36</c:f>
              <c:strCache>
                <c:ptCount val="5"/>
                <c:pt idx="0">
                  <c:v>X</c:v>
                </c:pt>
                <c:pt idx="1">
                  <c:v>Y</c:v>
                </c:pt>
                <c:pt idx="2">
                  <c:v>Z</c:v>
                </c:pt>
                <c:pt idx="3">
                  <c:v>A</c:v>
                </c:pt>
                <c:pt idx="4">
                  <c:v>B</c:v>
                </c:pt>
              </c:strCache>
            </c:strRef>
          </c:cat>
          <c:val>
            <c:numRef>
              <c:f>'Tables-Infractions'!$H$32:$H$36</c:f>
              <c:numCache>
                <c:formatCode>0%</c:formatCode>
                <c:ptCount val="5"/>
                <c:pt idx="0">
                  <c:v>0.21428571428571427</c:v>
                </c:pt>
                <c:pt idx="1">
                  <c:v>7.1428571428571425E-2</c:v>
                </c:pt>
                <c:pt idx="2">
                  <c:v>0.2</c:v>
                </c:pt>
                <c:pt idx="3">
                  <c:v>9.7560975609756101E-2</c:v>
                </c:pt>
                <c:pt idx="4">
                  <c:v>0.1</c:v>
                </c:pt>
              </c:numCache>
            </c:numRef>
          </c:val>
          <c:extLst>
            <c:ext xmlns:c16="http://schemas.microsoft.com/office/drawing/2014/chart" uri="{C3380CC4-5D6E-409C-BE32-E72D297353CC}">
              <c16:uniqueId val="{00000005-CF9E-41C7-9094-D0A4411FD115}"/>
            </c:ext>
          </c:extLst>
        </c:ser>
        <c:ser>
          <c:idx val="6"/>
          <c:order val="6"/>
          <c:tx>
            <c:strRef>
              <c:f>'Tables-Infractions'!$I$31</c:f>
              <c:strCache>
                <c:ptCount val="1"/>
                <c:pt idx="0">
                  <c:v>White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'Tables-Infractions'!$B$32:$B$36</c:f>
              <c:strCache>
                <c:ptCount val="5"/>
                <c:pt idx="0">
                  <c:v>X</c:v>
                </c:pt>
                <c:pt idx="1">
                  <c:v>Y</c:v>
                </c:pt>
                <c:pt idx="2">
                  <c:v>Z</c:v>
                </c:pt>
                <c:pt idx="3">
                  <c:v>A</c:v>
                </c:pt>
                <c:pt idx="4">
                  <c:v>B</c:v>
                </c:pt>
              </c:strCache>
            </c:strRef>
          </c:cat>
          <c:val>
            <c:numRef>
              <c:f>'Tables-Infractions'!$I$32:$I$36</c:f>
              <c:numCache>
                <c:formatCode>0%</c:formatCode>
                <c:ptCount val="5"/>
                <c:pt idx="0">
                  <c:v>0.25</c:v>
                </c:pt>
                <c:pt idx="1">
                  <c:v>3.5714285714285712E-2</c:v>
                </c:pt>
                <c:pt idx="2">
                  <c:v>0.22857142857142856</c:v>
                </c:pt>
                <c:pt idx="3">
                  <c:v>4.878048780487805E-2</c:v>
                </c:pt>
                <c:pt idx="4">
                  <c:v>2.5000000000000001E-2</c:v>
                </c:pt>
              </c:numCache>
            </c:numRef>
          </c:val>
          <c:extLst>
            <c:ext xmlns:c16="http://schemas.microsoft.com/office/drawing/2014/chart" uri="{C3380CC4-5D6E-409C-BE32-E72D297353CC}">
              <c16:uniqueId val="{00000006-CF9E-41C7-9094-D0A4411FD115}"/>
            </c:ext>
          </c:extLst>
        </c:ser>
        <c:dLbls>
          <c:dLblPos val="ctr"/>
          <c:showLegendKey val="0"/>
          <c:showVal val="1"/>
          <c:showCatName val="0"/>
          <c:showSerName val="0"/>
          <c:showPercent val="0"/>
          <c:showBubbleSize val="0"/>
        </c:dLbls>
        <c:gapWidth val="150"/>
        <c:axId val="2038735152"/>
        <c:axId val="185564992"/>
      </c:barChart>
      <c:catAx>
        <c:axId val="2038735152"/>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Percentage of Students</a:t>
                </a:r>
                <a:endParaRPr lang="en-US"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5564992"/>
        <c:crosses val="autoZero"/>
        <c:auto val="1"/>
        <c:lblAlgn val="ctr"/>
        <c:lblOffset val="100"/>
        <c:noMultiLvlLbl val="0"/>
      </c:catAx>
      <c:valAx>
        <c:axId val="1855649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Race/Ethnicity</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03873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Racial/ethnic composition of the three most common infractions by males resulting in a suspension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'Tables-Infractions'!$C$59</c:f>
              <c:strCache>
                <c:ptCount val="1"/>
                <c:pt idx="0">
                  <c:v>American Indian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'Tables-Infractions'!$B$60:$B$62</c:f>
              <c:strCache>
                <c:ptCount val="3"/>
                <c:pt idx="0">
                  <c:v>L</c:v>
                </c:pt>
                <c:pt idx="1">
                  <c:v>M</c:v>
                </c:pt>
                <c:pt idx="2">
                  <c:v>N </c:v>
                </c:pt>
              </c:strCache>
            </c:strRef>
          </c:cat>
          <c:val>
            <c:numRef>
              <c:f>'Tables-Infractions'!$C$60:$C$62</c:f>
              <c:numCache>
                <c:formatCode>0%</c:formatCode>
                <c:ptCount val="3"/>
                <c:pt idx="0">
                  <c:v>4.5454545454545456E-2</c:v>
                </c:pt>
                <c:pt idx="1">
                  <c:v>0.22222222222222221</c:v>
                </c:pt>
                <c:pt idx="2">
                  <c:v>0.10526315789473684</c:v>
                </c:pt>
              </c:numCache>
            </c:numRef>
          </c:val>
          <c:extLst>
            <c:ext xmlns:c16="http://schemas.microsoft.com/office/drawing/2014/chart" uri="{C3380CC4-5D6E-409C-BE32-E72D297353CC}">
              <c16:uniqueId val="{00000000-54EF-43DB-941C-4CBEBFB2C21D}"/>
            </c:ext>
          </c:extLst>
        </c:ser>
        <c:ser>
          <c:idx val="1"/>
          <c:order val="1"/>
          <c:tx>
            <c:strRef>
              <c:f>'Tables-Infractions'!$D$59</c:f>
              <c:strCache>
                <c:ptCount val="1"/>
                <c:pt idx="0">
                  <c:v>Asian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'Tables-Infractions'!$B$60:$B$62</c:f>
              <c:strCache>
                <c:ptCount val="3"/>
                <c:pt idx="0">
                  <c:v>L</c:v>
                </c:pt>
                <c:pt idx="1">
                  <c:v>M</c:v>
                </c:pt>
                <c:pt idx="2">
                  <c:v>N </c:v>
                </c:pt>
              </c:strCache>
            </c:strRef>
          </c:cat>
          <c:val>
            <c:numRef>
              <c:f>'Tables-Infractions'!$D$60:$D$62</c:f>
              <c:numCache>
                <c:formatCode>0%</c:formatCode>
                <c:ptCount val="3"/>
                <c:pt idx="0">
                  <c:v>9.0909090909090912E-2</c:v>
                </c:pt>
                <c:pt idx="1">
                  <c:v>7.407407407407407E-2</c:v>
                </c:pt>
                <c:pt idx="2">
                  <c:v>3.5087719298245612E-2</c:v>
                </c:pt>
              </c:numCache>
            </c:numRef>
          </c:val>
          <c:extLst>
            <c:ext xmlns:c16="http://schemas.microsoft.com/office/drawing/2014/chart" uri="{C3380CC4-5D6E-409C-BE32-E72D297353CC}">
              <c16:uniqueId val="{00000001-54EF-43DB-941C-4CBEBFB2C21D}"/>
            </c:ext>
          </c:extLst>
        </c:ser>
        <c:ser>
          <c:idx val="2"/>
          <c:order val="2"/>
          <c:tx>
            <c:strRef>
              <c:f>'Tables-Infractions'!$E$59</c:f>
              <c:strCache>
                <c:ptCount val="1"/>
                <c:pt idx="0">
                  <c:v>Black or African American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'Tables-Infractions'!$B$60:$B$62</c:f>
              <c:strCache>
                <c:ptCount val="3"/>
                <c:pt idx="0">
                  <c:v>L</c:v>
                </c:pt>
                <c:pt idx="1">
                  <c:v>M</c:v>
                </c:pt>
                <c:pt idx="2">
                  <c:v>N </c:v>
                </c:pt>
              </c:strCache>
            </c:strRef>
          </c:cat>
          <c:val>
            <c:numRef>
              <c:f>'Tables-Infractions'!$E$60:$E$62</c:f>
              <c:numCache>
                <c:formatCode>0%</c:formatCode>
                <c:ptCount val="3"/>
                <c:pt idx="0">
                  <c:v>9.0909090909090912E-2</c:v>
                </c:pt>
                <c:pt idx="1">
                  <c:v>7.407407407407407E-2</c:v>
                </c:pt>
                <c:pt idx="2">
                  <c:v>3.5087719298245612E-2</c:v>
                </c:pt>
              </c:numCache>
            </c:numRef>
          </c:val>
          <c:extLst>
            <c:ext xmlns:c16="http://schemas.microsoft.com/office/drawing/2014/chart" uri="{C3380CC4-5D6E-409C-BE32-E72D297353CC}">
              <c16:uniqueId val="{00000002-54EF-43DB-941C-4CBEBFB2C21D}"/>
            </c:ext>
          </c:extLst>
        </c:ser>
        <c:ser>
          <c:idx val="3"/>
          <c:order val="3"/>
          <c:tx>
            <c:strRef>
              <c:f>'Tables-Infractions'!$F$59</c:f>
              <c:strCache>
                <c:ptCount val="1"/>
                <c:pt idx="0">
                  <c:v>Hispanic</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'Tables-Infractions'!$B$60:$B$62</c:f>
              <c:strCache>
                <c:ptCount val="3"/>
                <c:pt idx="0">
                  <c:v>L</c:v>
                </c:pt>
                <c:pt idx="1">
                  <c:v>M</c:v>
                </c:pt>
                <c:pt idx="2">
                  <c:v>N </c:v>
                </c:pt>
              </c:strCache>
            </c:strRef>
          </c:cat>
          <c:val>
            <c:numRef>
              <c:f>'Tables-Infractions'!$F$60:$F$62</c:f>
              <c:numCache>
                <c:formatCode>0%</c:formatCode>
                <c:ptCount val="3"/>
                <c:pt idx="0">
                  <c:v>0.13636363636363635</c:v>
                </c:pt>
                <c:pt idx="1">
                  <c:v>0.1111111111111111</c:v>
                </c:pt>
                <c:pt idx="2">
                  <c:v>0.57894736842105265</c:v>
                </c:pt>
              </c:numCache>
            </c:numRef>
          </c:val>
          <c:extLst>
            <c:ext xmlns:c16="http://schemas.microsoft.com/office/drawing/2014/chart" uri="{C3380CC4-5D6E-409C-BE32-E72D297353CC}">
              <c16:uniqueId val="{00000003-54EF-43DB-941C-4CBEBFB2C21D}"/>
            </c:ext>
          </c:extLst>
        </c:ser>
        <c:ser>
          <c:idx val="4"/>
          <c:order val="4"/>
          <c:tx>
            <c:strRef>
              <c:f>'Tables-Infractions'!$G$59</c:f>
              <c:strCache>
                <c:ptCount val="1"/>
                <c:pt idx="0">
                  <c:v>Hawaiian or Pacific Islander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'Tables-Infractions'!$B$60:$B$62</c:f>
              <c:strCache>
                <c:ptCount val="3"/>
                <c:pt idx="0">
                  <c:v>L</c:v>
                </c:pt>
                <c:pt idx="1">
                  <c:v>M</c:v>
                </c:pt>
                <c:pt idx="2">
                  <c:v>N </c:v>
                </c:pt>
              </c:strCache>
            </c:strRef>
          </c:cat>
          <c:val>
            <c:numRef>
              <c:f>'Tables-Infractions'!$G$60:$G$62</c:f>
              <c:numCache>
                <c:formatCode>0%</c:formatCode>
                <c:ptCount val="3"/>
                <c:pt idx="0">
                  <c:v>0.22727272727272727</c:v>
                </c:pt>
                <c:pt idx="1">
                  <c:v>0.18518518518518517</c:v>
                </c:pt>
                <c:pt idx="2">
                  <c:v>8.771929824561403E-2</c:v>
                </c:pt>
              </c:numCache>
            </c:numRef>
          </c:val>
          <c:extLst>
            <c:ext xmlns:c16="http://schemas.microsoft.com/office/drawing/2014/chart" uri="{C3380CC4-5D6E-409C-BE32-E72D297353CC}">
              <c16:uniqueId val="{00000004-54EF-43DB-941C-4CBEBFB2C21D}"/>
            </c:ext>
          </c:extLst>
        </c:ser>
        <c:ser>
          <c:idx val="5"/>
          <c:order val="5"/>
          <c:tx>
            <c:strRef>
              <c:f>'Tables-Infractions'!$H$59</c:f>
              <c:strCache>
                <c:ptCount val="1"/>
                <c:pt idx="0">
                  <c:v>Two or more races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'Tables-Infractions'!$B$60:$B$62</c:f>
              <c:strCache>
                <c:ptCount val="3"/>
                <c:pt idx="0">
                  <c:v>L</c:v>
                </c:pt>
                <c:pt idx="1">
                  <c:v>M</c:v>
                </c:pt>
                <c:pt idx="2">
                  <c:v>N </c:v>
                </c:pt>
              </c:strCache>
            </c:strRef>
          </c:cat>
          <c:val>
            <c:numRef>
              <c:f>'Tables-Infractions'!$H$60:$H$62</c:f>
              <c:numCache>
                <c:formatCode>0%</c:formatCode>
                <c:ptCount val="3"/>
                <c:pt idx="0">
                  <c:v>0.18181818181818182</c:v>
                </c:pt>
                <c:pt idx="1">
                  <c:v>0.14814814814814814</c:v>
                </c:pt>
                <c:pt idx="2">
                  <c:v>7.0175438596491224E-2</c:v>
                </c:pt>
              </c:numCache>
            </c:numRef>
          </c:val>
          <c:extLst>
            <c:ext xmlns:c16="http://schemas.microsoft.com/office/drawing/2014/chart" uri="{C3380CC4-5D6E-409C-BE32-E72D297353CC}">
              <c16:uniqueId val="{00000005-54EF-43DB-941C-4CBEBFB2C21D}"/>
            </c:ext>
          </c:extLst>
        </c:ser>
        <c:ser>
          <c:idx val="6"/>
          <c:order val="6"/>
          <c:tx>
            <c:strRef>
              <c:f>'Tables-Infractions'!$I$59</c:f>
              <c:strCache>
                <c:ptCount val="1"/>
                <c:pt idx="0">
                  <c:v>White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'Tables-Infractions'!$B$60:$B$62</c:f>
              <c:strCache>
                <c:ptCount val="3"/>
                <c:pt idx="0">
                  <c:v>L</c:v>
                </c:pt>
                <c:pt idx="1">
                  <c:v>M</c:v>
                </c:pt>
                <c:pt idx="2">
                  <c:v>N </c:v>
                </c:pt>
              </c:strCache>
            </c:strRef>
          </c:cat>
          <c:val>
            <c:numRef>
              <c:f>'Tables-Infractions'!$I$60:$I$62</c:f>
              <c:numCache>
                <c:formatCode>0%</c:formatCode>
                <c:ptCount val="3"/>
                <c:pt idx="0">
                  <c:v>0.22727272727272727</c:v>
                </c:pt>
                <c:pt idx="1">
                  <c:v>0.18518518518518517</c:v>
                </c:pt>
                <c:pt idx="2">
                  <c:v>8.771929824561403E-2</c:v>
                </c:pt>
              </c:numCache>
            </c:numRef>
          </c:val>
          <c:extLst>
            <c:ext xmlns:c16="http://schemas.microsoft.com/office/drawing/2014/chart" uri="{C3380CC4-5D6E-409C-BE32-E72D297353CC}">
              <c16:uniqueId val="{00000006-54EF-43DB-941C-4CBEBFB2C21D}"/>
            </c:ext>
          </c:extLst>
        </c:ser>
        <c:dLbls>
          <c:dLblPos val="ctr"/>
          <c:showLegendKey val="0"/>
          <c:showVal val="1"/>
          <c:showCatName val="0"/>
          <c:showSerName val="0"/>
          <c:showPercent val="0"/>
          <c:showBubbleSize val="0"/>
        </c:dLbls>
        <c:gapWidth val="150"/>
        <c:axId val="2038735152"/>
        <c:axId val="185564992"/>
      </c:barChart>
      <c:catAx>
        <c:axId val="2038735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Percentage of Students</a:t>
                </a:r>
                <a:endParaRPr lang="en-US" sz="10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5564992"/>
        <c:crosses val="autoZero"/>
        <c:auto val="1"/>
        <c:lblAlgn val="ctr"/>
        <c:lblOffset val="100"/>
        <c:noMultiLvlLbl val="0"/>
      </c:catAx>
      <c:valAx>
        <c:axId val="1855649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Race/Ethnicity</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03873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Racial/ethnic composition of the three most common infractions by females resulting in a suspension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'Tables-Infractions'!$C$46</c:f>
              <c:strCache>
                <c:ptCount val="1"/>
                <c:pt idx="0">
                  <c:v>American Indian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'Tables-Infractions'!$B$47:$B$49</c:f>
              <c:strCache>
                <c:ptCount val="3"/>
                <c:pt idx="0">
                  <c:v>D</c:v>
                </c:pt>
                <c:pt idx="1">
                  <c:v>E</c:v>
                </c:pt>
                <c:pt idx="2">
                  <c:v>F</c:v>
                </c:pt>
              </c:strCache>
            </c:strRef>
          </c:cat>
          <c:val>
            <c:numRef>
              <c:f>'Tables-Infractions'!$C$47:$C$49</c:f>
              <c:numCache>
                <c:formatCode>0%</c:formatCode>
                <c:ptCount val="3"/>
                <c:pt idx="0">
                  <c:v>6.6666666666666666E-2</c:v>
                </c:pt>
                <c:pt idx="1">
                  <c:v>0.10714285714285714</c:v>
                </c:pt>
                <c:pt idx="2">
                  <c:v>0.17499999999999999</c:v>
                </c:pt>
              </c:numCache>
            </c:numRef>
          </c:val>
          <c:extLst>
            <c:ext xmlns:c16="http://schemas.microsoft.com/office/drawing/2014/chart" uri="{C3380CC4-5D6E-409C-BE32-E72D297353CC}">
              <c16:uniqueId val="{00000000-FA2B-4BCB-BC53-3B80DCE10FD4}"/>
            </c:ext>
          </c:extLst>
        </c:ser>
        <c:ser>
          <c:idx val="1"/>
          <c:order val="1"/>
          <c:tx>
            <c:strRef>
              <c:f>'Tables-Infractions'!$D$46</c:f>
              <c:strCache>
                <c:ptCount val="1"/>
                <c:pt idx="0">
                  <c:v>Asian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'Tables-Infractions'!$B$47:$B$49</c:f>
              <c:strCache>
                <c:ptCount val="3"/>
                <c:pt idx="0">
                  <c:v>D</c:v>
                </c:pt>
                <c:pt idx="1">
                  <c:v>E</c:v>
                </c:pt>
                <c:pt idx="2">
                  <c:v>F</c:v>
                </c:pt>
              </c:strCache>
            </c:strRef>
          </c:cat>
          <c:val>
            <c:numRef>
              <c:f>'Tables-Infractions'!$D$47:$D$49</c:f>
              <c:numCache>
                <c:formatCode>0%</c:formatCode>
                <c:ptCount val="3"/>
                <c:pt idx="0">
                  <c:v>0.1</c:v>
                </c:pt>
                <c:pt idx="1">
                  <c:v>7.1428571428571425E-2</c:v>
                </c:pt>
                <c:pt idx="2">
                  <c:v>0.2</c:v>
                </c:pt>
              </c:numCache>
            </c:numRef>
          </c:val>
          <c:extLst>
            <c:ext xmlns:c16="http://schemas.microsoft.com/office/drawing/2014/chart" uri="{C3380CC4-5D6E-409C-BE32-E72D297353CC}">
              <c16:uniqueId val="{00000001-FA2B-4BCB-BC53-3B80DCE10FD4}"/>
            </c:ext>
          </c:extLst>
        </c:ser>
        <c:ser>
          <c:idx val="2"/>
          <c:order val="2"/>
          <c:tx>
            <c:strRef>
              <c:f>'Tables-Infractions'!$E$46</c:f>
              <c:strCache>
                <c:ptCount val="1"/>
                <c:pt idx="0">
                  <c:v>Black or African American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'Tables-Infractions'!$B$47:$B$49</c:f>
              <c:strCache>
                <c:ptCount val="3"/>
                <c:pt idx="0">
                  <c:v>D</c:v>
                </c:pt>
                <c:pt idx="1">
                  <c:v>E</c:v>
                </c:pt>
                <c:pt idx="2">
                  <c:v>F</c:v>
                </c:pt>
              </c:strCache>
            </c:strRef>
          </c:cat>
          <c:val>
            <c:numRef>
              <c:f>'Tables-Infractions'!$E$47:$E$49</c:f>
              <c:numCache>
                <c:formatCode>0%</c:formatCode>
                <c:ptCount val="3"/>
                <c:pt idx="0">
                  <c:v>3.3333333333333333E-2</c:v>
                </c:pt>
                <c:pt idx="1">
                  <c:v>3.5714285714285712E-2</c:v>
                </c:pt>
                <c:pt idx="2">
                  <c:v>0.22500000000000001</c:v>
                </c:pt>
              </c:numCache>
            </c:numRef>
          </c:val>
          <c:extLst>
            <c:ext xmlns:c16="http://schemas.microsoft.com/office/drawing/2014/chart" uri="{C3380CC4-5D6E-409C-BE32-E72D297353CC}">
              <c16:uniqueId val="{00000002-FA2B-4BCB-BC53-3B80DCE10FD4}"/>
            </c:ext>
          </c:extLst>
        </c:ser>
        <c:ser>
          <c:idx val="3"/>
          <c:order val="3"/>
          <c:tx>
            <c:strRef>
              <c:f>'Tables-Infractions'!$F$46</c:f>
              <c:strCache>
                <c:ptCount val="1"/>
                <c:pt idx="0">
                  <c:v>Hispanic</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'Tables-Infractions'!$B$47:$B$49</c:f>
              <c:strCache>
                <c:ptCount val="3"/>
                <c:pt idx="0">
                  <c:v>D</c:v>
                </c:pt>
                <c:pt idx="1">
                  <c:v>E</c:v>
                </c:pt>
                <c:pt idx="2">
                  <c:v>F</c:v>
                </c:pt>
              </c:strCache>
            </c:strRef>
          </c:cat>
          <c:val>
            <c:numRef>
              <c:f>'Tables-Infractions'!$F$47:$F$49</c:f>
              <c:numCache>
                <c:formatCode>0%</c:formatCode>
                <c:ptCount val="3"/>
                <c:pt idx="0">
                  <c:v>0.13333333333333333</c:v>
                </c:pt>
                <c:pt idx="1">
                  <c:v>0.21428571428571427</c:v>
                </c:pt>
                <c:pt idx="2">
                  <c:v>0.1</c:v>
                </c:pt>
              </c:numCache>
            </c:numRef>
          </c:val>
          <c:extLst>
            <c:ext xmlns:c16="http://schemas.microsoft.com/office/drawing/2014/chart" uri="{C3380CC4-5D6E-409C-BE32-E72D297353CC}">
              <c16:uniqueId val="{00000003-FA2B-4BCB-BC53-3B80DCE10FD4}"/>
            </c:ext>
          </c:extLst>
        </c:ser>
        <c:ser>
          <c:idx val="4"/>
          <c:order val="4"/>
          <c:tx>
            <c:strRef>
              <c:f>'Tables-Infractions'!$G$46</c:f>
              <c:strCache>
                <c:ptCount val="1"/>
                <c:pt idx="0">
                  <c:v>Hawaiian or Pacific Islander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'Tables-Infractions'!$B$47:$B$49</c:f>
              <c:strCache>
                <c:ptCount val="3"/>
                <c:pt idx="0">
                  <c:v>D</c:v>
                </c:pt>
                <c:pt idx="1">
                  <c:v>E</c:v>
                </c:pt>
                <c:pt idx="2">
                  <c:v>F</c:v>
                </c:pt>
              </c:strCache>
            </c:strRef>
          </c:cat>
          <c:val>
            <c:numRef>
              <c:f>'Tables-Infractions'!$G$47:$G$49</c:f>
              <c:numCache>
                <c:formatCode>0%</c:formatCode>
                <c:ptCount val="3"/>
                <c:pt idx="0">
                  <c:v>0.16666666666666666</c:v>
                </c:pt>
                <c:pt idx="1">
                  <c:v>0.17857142857142858</c:v>
                </c:pt>
                <c:pt idx="2">
                  <c:v>0.125</c:v>
                </c:pt>
              </c:numCache>
            </c:numRef>
          </c:val>
          <c:extLst>
            <c:ext xmlns:c16="http://schemas.microsoft.com/office/drawing/2014/chart" uri="{C3380CC4-5D6E-409C-BE32-E72D297353CC}">
              <c16:uniqueId val="{00000004-FA2B-4BCB-BC53-3B80DCE10FD4}"/>
            </c:ext>
          </c:extLst>
        </c:ser>
        <c:ser>
          <c:idx val="5"/>
          <c:order val="5"/>
          <c:tx>
            <c:strRef>
              <c:f>'Tables-Infractions'!$H$46</c:f>
              <c:strCache>
                <c:ptCount val="1"/>
                <c:pt idx="0">
                  <c:v>Two or more races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'Tables-Infractions'!$B$47:$B$49</c:f>
              <c:strCache>
                <c:ptCount val="3"/>
                <c:pt idx="0">
                  <c:v>D</c:v>
                </c:pt>
                <c:pt idx="1">
                  <c:v>E</c:v>
                </c:pt>
                <c:pt idx="2">
                  <c:v>F</c:v>
                </c:pt>
              </c:strCache>
            </c:strRef>
          </c:cat>
          <c:val>
            <c:numRef>
              <c:f>'Tables-Infractions'!$H$47:$H$49</c:f>
              <c:numCache>
                <c:formatCode>0%</c:formatCode>
                <c:ptCount val="3"/>
                <c:pt idx="0">
                  <c:v>0.2</c:v>
                </c:pt>
                <c:pt idx="1">
                  <c:v>0.14285714285714285</c:v>
                </c:pt>
                <c:pt idx="2">
                  <c:v>0.15</c:v>
                </c:pt>
              </c:numCache>
            </c:numRef>
          </c:val>
          <c:extLst>
            <c:ext xmlns:c16="http://schemas.microsoft.com/office/drawing/2014/chart" uri="{C3380CC4-5D6E-409C-BE32-E72D297353CC}">
              <c16:uniqueId val="{00000005-FA2B-4BCB-BC53-3B80DCE10FD4}"/>
            </c:ext>
          </c:extLst>
        </c:ser>
        <c:ser>
          <c:idx val="6"/>
          <c:order val="6"/>
          <c:tx>
            <c:strRef>
              <c:f>'Tables-Infractions'!$I$46</c:f>
              <c:strCache>
                <c:ptCount val="1"/>
                <c:pt idx="0">
                  <c:v>White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'Tables-Infractions'!$B$47:$B$49</c:f>
              <c:strCache>
                <c:ptCount val="3"/>
                <c:pt idx="0">
                  <c:v>D</c:v>
                </c:pt>
                <c:pt idx="1">
                  <c:v>E</c:v>
                </c:pt>
                <c:pt idx="2">
                  <c:v>F</c:v>
                </c:pt>
              </c:strCache>
            </c:strRef>
          </c:cat>
          <c:val>
            <c:numRef>
              <c:f>'Tables-Infractions'!$I$47:$I$49</c:f>
              <c:numCache>
                <c:formatCode>0%</c:formatCode>
                <c:ptCount val="3"/>
                <c:pt idx="0">
                  <c:v>0.3</c:v>
                </c:pt>
                <c:pt idx="1">
                  <c:v>0.25</c:v>
                </c:pt>
                <c:pt idx="2">
                  <c:v>2.5000000000000001E-2</c:v>
                </c:pt>
              </c:numCache>
            </c:numRef>
          </c:val>
          <c:extLst>
            <c:ext xmlns:c16="http://schemas.microsoft.com/office/drawing/2014/chart" uri="{C3380CC4-5D6E-409C-BE32-E72D297353CC}">
              <c16:uniqueId val="{00000006-FA2B-4BCB-BC53-3B80DCE10FD4}"/>
            </c:ext>
          </c:extLst>
        </c:ser>
        <c:dLbls>
          <c:dLblPos val="ctr"/>
          <c:showLegendKey val="0"/>
          <c:showVal val="1"/>
          <c:showCatName val="0"/>
          <c:showSerName val="0"/>
          <c:showPercent val="0"/>
          <c:showBubbleSize val="0"/>
        </c:dLbls>
        <c:gapWidth val="150"/>
        <c:axId val="2038735152"/>
        <c:axId val="185564992"/>
      </c:barChart>
      <c:catAx>
        <c:axId val="2038735152"/>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Percentage of Students</a:t>
                </a:r>
                <a:endParaRPr lang="en-US"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5564992"/>
        <c:crosses val="autoZero"/>
        <c:auto val="1"/>
        <c:lblAlgn val="ctr"/>
        <c:lblOffset val="100"/>
        <c:noMultiLvlLbl val="0"/>
      </c:catAx>
      <c:valAx>
        <c:axId val="1855649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03873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Comparison of Breakdown of Race/Ethnicity of </a:t>
            </a:r>
            <a:r>
              <a:rPr lang="en-US"/>
              <a:t>Students with an IEP Suspended &gt; 10 Days to </a:t>
            </a:r>
            <a:r>
              <a:rPr lang="en-US" sz="1400" b="0" i="0" u="none" strike="noStrike" baseline="0">
                <a:effectLst/>
              </a:rPr>
              <a:t>Breakdown of Race/Ethnicity of A</a:t>
            </a:r>
            <a:r>
              <a:rPr lang="en-US"/>
              <a:t>ll Students with an IEP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393307086614171"/>
          <c:y val="0.1511905995546613"/>
          <c:w val="0.70432309623111222"/>
          <c:h val="0.7108893190798361"/>
        </c:manualLayout>
      </c:layout>
      <c:barChart>
        <c:barDir val="bar"/>
        <c:grouping val="clustered"/>
        <c:varyColors val="0"/>
        <c:ser>
          <c:idx val="0"/>
          <c:order val="0"/>
          <c:tx>
            <c:strRef>
              <c:f>'Tables-Demographics'!$A$35</c:f>
              <c:strCache>
                <c:ptCount val="1"/>
                <c:pt idx="0">
                  <c:v>All Students with an IEP suspended &gt; 10 days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'Tables-Demographics'!$B$22:$H$22</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'Tables-Demographics'!$B$35:$H$35</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1-A9E3-4E3D-82A8-FB755DC1D117}"/>
            </c:ext>
          </c:extLst>
        </c:ser>
        <c:ser>
          <c:idx val="1"/>
          <c:order val="1"/>
          <c:tx>
            <c:strRef>
              <c:f>'Tables-Demographics'!$A$23</c:f>
              <c:strCache>
                <c:ptCount val="1"/>
                <c:pt idx="0">
                  <c:v>All Students with an IEP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'Tables-Demographics'!$B$22:$H$22</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'Tables-Demographics'!$B$23:$H$23</c:f>
              <c:numCache>
                <c:formatCode>0%</c:formatCode>
                <c:ptCount val="7"/>
                <c:pt idx="0">
                  <c:v>3.7974683544303799E-2</c:v>
                </c:pt>
                <c:pt idx="1">
                  <c:v>7.5949367088607597E-2</c:v>
                </c:pt>
                <c:pt idx="2">
                  <c:v>0.11392405063291139</c:v>
                </c:pt>
                <c:pt idx="3">
                  <c:v>0.15189873417721519</c:v>
                </c:pt>
                <c:pt idx="4">
                  <c:v>0.189873417721519</c:v>
                </c:pt>
                <c:pt idx="5">
                  <c:v>0.22784810126582278</c:v>
                </c:pt>
                <c:pt idx="6">
                  <c:v>0.20253164556962025</c:v>
                </c:pt>
              </c:numCache>
            </c:numRef>
          </c:val>
          <c:extLst>
            <c:ext xmlns:c16="http://schemas.microsoft.com/office/drawing/2014/chart" uri="{C3380CC4-5D6E-409C-BE32-E72D297353CC}">
              <c16:uniqueId val="{00000000-A9E3-4E3D-82A8-FB755DC1D117}"/>
            </c:ext>
          </c:extLst>
        </c:ser>
        <c:dLbls>
          <c:dLblPos val="outEnd"/>
          <c:showLegendKey val="0"/>
          <c:showVal val="1"/>
          <c:showCatName val="0"/>
          <c:showSerName val="0"/>
          <c:showPercent val="0"/>
          <c:showBubbleSize val="0"/>
        </c:dLbls>
        <c:gapWidth val="182"/>
        <c:axId val="-2125273840"/>
        <c:axId val="-2125272432"/>
      </c:barChart>
      <c:catAx>
        <c:axId val="-2125273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5272432"/>
        <c:crosses val="autoZero"/>
        <c:auto val="1"/>
        <c:lblAlgn val="ctr"/>
        <c:lblOffset val="100"/>
        <c:noMultiLvlLbl val="0"/>
      </c:catAx>
      <c:valAx>
        <c:axId val="-2125272432"/>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of Students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5273840"/>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students suspended 1,</a:t>
            </a:r>
            <a:r>
              <a:rPr lang="en-US" baseline="0"/>
              <a:t> 2-3, 4-5, or &gt;5 times </a:t>
            </a:r>
            <a:r>
              <a:rPr lang="en-US"/>
              <a:t>within each</a:t>
            </a:r>
            <a:r>
              <a:rPr lang="en-US" baseline="0"/>
              <a:t> race/e</a:t>
            </a:r>
            <a:r>
              <a:rPr lang="en-US"/>
              <a:t>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'Tables-Effectiveness'!$A$13</c:f>
              <c:strCache>
                <c:ptCount val="1"/>
                <c:pt idx="0">
                  <c:v>% suspended 1 time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'Tables-Effectiveness'!$B$12:$H$12</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'Tables-Effectiveness'!$B$13:$H$13</c:f>
              <c:numCache>
                <c:formatCode>0%</c:formatCode>
                <c:ptCount val="7"/>
                <c:pt idx="0">
                  <c:v>0.33333333333333331</c:v>
                </c:pt>
                <c:pt idx="1">
                  <c:v>0.2857142857142857</c:v>
                </c:pt>
                <c:pt idx="2">
                  <c:v>0.23809523809523808</c:v>
                </c:pt>
                <c:pt idx="3">
                  <c:v>0.21428571428571427</c:v>
                </c:pt>
                <c:pt idx="4">
                  <c:v>0.21212121212121213</c:v>
                </c:pt>
                <c:pt idx="5">
                  <c:v>0.21052631578947367</c:v>
                </c:pt>
                <c:pt idx="6">
                  <c:v>0.19148936170212766</c:v>
                </c:pt>
              </c:numCache>
            </c:numRef>
          </c:val>
          <c:extLst>
            <c:ext xmlns:c16="http://schemas.microsoft.com/office/drawing/2014/chart" uri="{C3380CC4-5D6E-409C-BE32-E72D297353CC}">
              <c16:uniqueId val="{00000000-7A5C-4138-B64F-F32299A9AD5F}"/>
            </c:ext>
          </c:extLst>
        </c:ser>
        <c:ser>
          <c:idx val="1"/>
          <c:order val="1"/>
          <c:tx>
            <c:strRef>
              <c:f>'Tables-Effectiveness'!$A$14</c:f>
              <c:strCache>
                <c:ptCount val="1"/>
                <c:pt idx="0">
                  <c:v>% suspended 2-3 times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'Tables-Effectiveness'!$B$12:$H$12</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'Tables-Effectiveness'!$B$14:$H$14</c:f>
              <c:numCache>
                <c:formatCode>0%</c:formatCode>
                <c:ptCount val="7"/>
                <c:pt idx="0">
                  <c:v>0.22222222222222221</c:v>
                </c:pt>
                <c:pt idx="1">
                  <c:v>0.2857142857142857</c:v>
                </c:pt>
                <c:pt idx="2">
                  <c:v>0.2857142857142857</c:v>
                </c:pt>
                <c:pt idx="3">
                  <c:v>0.2857142857142857</c:v>
                </c:pt>
                <c:pt idx="4">
                  <c:v>0.30303030303030304</c:v>
                </c:pt>
                <c:pt idx="5">
                  <c:v>0.31578947368421051</c:v>
                </c:pt>
                <c:pt idx="6">
                  <c:v>0.2978723404255319</c:v>
                </c:pt>
              </c:numCache>
            </c:numRef>
          </c:val>
          <c:extLst>
            <c:ext xmlns:c16="http://schemas.microsoft.com/office/drawing/2014/chart" uri="{C3380CC4-5D6E-409C-BE32-E72D297353CC}">
              <c16:uniqueId val="{00000001-7A5C-4138-B64F-F32299A9AD5F}"/>
            </c:ext>
          </c:extLst>
        </c:ser>
        <c:ser>
          <c:idx val="2"/>
          <c:order val="2"/>
          <c:tx>
            <c:strRef>
              <c:f>'Tables-Effectiveness'!$A$15</c:f>
              <c:strCache>
                <c:ptCount val="1"/>
                <c:pt idx="0">
                  <c:v>% suspended 4-5 times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'Tables-Effectiveness'!$B$12:$H$12</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'Tables-Effectiveness'!$B$15:$H$15</c:f>
              <c:numCache>
                <c:formatCode>0%</c:formatCode>
                <c:ptCount val="7"/>
                <c:pt idx="0">
                  <c:v>0.33333333333333331</c:v>
                </c:pt>
                <c:pt idx="1">
                  <c:v>0.42857142857142855</c:v>
                </c:pt>
                <c:pt idx="2">
                  <c:v>0.42857142857142855</c:v>
                </c:pt>
                <c:pt idx="3">
                  <c:v>0.42857142857142855</c:v>
                </c:pt>
                <c:pt idx="4">
                  <c:v>0.45454545454545453</c:v>
                </c:pt>
                <c:pt idx="5">
                  <c:v>0.47368421052631576</c:v>
                </c:pt>
                <c:pt idx="6">
                  <c:v>0.44680851063829785</c:v>
                </c:pt>
              </c:numCache>
            </c:numRef>
          </c:val>
          <c:extLst>
            <c:ext xmlns:c16="http://schemas.microsoft.com/office/drawing/2014/chart" uri="{C3380CC4-5D6E-409C-BE32-E72D297353CC}">
              <c16:uniqueId val="{00000002-7A5C-4138-B64F-F32299A9AD5F}"/>
            </c:ext>
          </c:extLst>
        </c:ser>
        <c:ser>
          <c:idx val="3"/>
          <c:order val="3"/>
          <c:tx>
            <c:strRef>
              <c:f>'Tables-Effectiveness'!$A$16</c:f>
              <c:strCache>
                <c:ptCount val="1"/>
                <c:pt idx="0">
                  <c:v>% suspended more than 5 times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'Tables-Effectiveness'!$B$12:$H$12</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'Tables-Effectiveness'!$B$16:$H$16</c:f>
              <c:numCache>
                <c:formatCode>0%</c:formatCode>
                <c:ptCount val="7"/>
                <c:pt idx="0">
                  <c:v>0.1111111111111111</c:v>
                </c:pt>
                <c:pt idx="1">
                  <c:v>0</c:v>
                </c:pt>
                <c:pt idx="2">
                  <c:v>4.7619047619047616E-2</c:v>
                </c:pt>
                <c:pt idx="3">
                  <c:v>7.1428571428571425E-2</c:v>
                </c:pt>
                <c:pt idx="4">
                  <c:v>3.0303030303030304E-2</c:v>
                </c:pt>
                <c:pt idx="5">
                  <c:v>0</c:v>
                </c:pt>
                <c:pt idx="6">
                  <c:v>6.3829787234042548E-2</c:v>
                </c:pt>
              </c:numCache>
            </c:numRef>
          </c:val>
          <c:extLst>
            <c:ext xmlns:c16="http://schemas.microsoft.com/office/drawing/2014/chart" uri="{C3380CC4-5D6E-409C-BE32-E72D297353CC}">
              <c16:uniqueId val="{00000003-7A5C-4138-B64F-F32299A9AD5F}"/>
            </c:ext>
          </c:extLst>
        </c:ser>
        <c:dLbls>
          <c:dLblPos val="ctr"/>
          <c:showLegendKey val="0"/>
          <c:showVal val="1"/>
          <c:showCatName val="0"/>
          <c:showSerName val="0"/>
          <c:showPercent val="0"/>
          <c:showBubbleSize val="0"/>
        </c:dLbls>
        <c:gapWidth val="150"/>
        <c:overlap val="100"/>
        <c:axId val="2038735152"/>
        <c:axId val="185564992"/>
      </c:barChart>
      <c:catAx>
        <c:axId val="2038735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5564992"/>
        <c:crosses val="autoZero"/>
        <c:auto val="1"/>
        <c:lblAlgn val="ctr"/>
        <c:lblOffset val="100"/>
        <c:noMultiLvlLbl val="0"/>
      </c:catAx>
      <c:valAx>
        <c:axId val="1855649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of Students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03873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students by race/ethnicity who were suspended 1, 2-3, 4-5, or &gt;5 times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'Tables-Effectiveness'!$B$19</c:f>
              <c:strCache>
                <c:ptCount val="1"/>
                <c:pt idx="0">
                  <c:v>American Indian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'Tables-Effectiveness'!$A$20:$A$23</c:f>
              <c:strCache>
                <c:ptCount val="4"/>
                <c:pt idx="0">
                  <c:v>% suspended 1 time</c:v>
                </c:pt>
                <c:pt idx="1">
                  <c:v>% suspended 2-3 times</c:v>
                </c:pt>
                <c:pt idx="2">
                  <c:v>% suspended 4-5 times</c:v>
                </c:pt>
                <c:pt idx="3">
                  <c:v>% suspended more than 5 times</c:v>
                </c:pt>
              </c:strCache>
            </c:strRef>
          </c:cat>
          <c:val>
            <c:numRef>
              <c:f>'Tables-Effectiveness'!$B$20:$B$23</c:f>
              <c:numCache>
                <c:formatCode>0%</c:formatCode>
                <c:ptCount val="4"/>
                <c:pt idx="0">
                  <c:v>7.1428571428571425E-2</c:v>
                </c:pt>
                <c:pt idx="1">
                  <c:v>3.5714285714285712E-2</c:v>
                </c:pt>
                <c:pt idx="2">
                  <c:v>3.5714285714285712E-2</c:v>
                </c:pt>
                <c:pt idx="3">
                  <c:v>0.125</c:v>
                </c:pt>
              </c:numCache>
            </c:numRef>
          </c:val>
          <c:extLst>
            <c:ext xmlns:c16="http://schemas.microsoft.com/office/drawing/2014/chart" uri="{C3380CC4-5D6E-409C-BE32-E72D297353CC}">
              <c16:uniqueId val="{00000000-45CB-48D9-B015-E8660E54A370}"/>
            </c:ext>
          </c:extLst>
        </c:ser>
        <c:ser>
          <c:idx val="1"/>
          <c:order val="1"/>
          <c:tx>
            <c:strRef>
              <c:f>'Tables-Effectiveness'!$C$19</c:f>
              <c:strCache>
                <c:ptCount val="1"/>
                <c:pt idx="0">
                  <c:v>Asian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'Tables-Effectiveness'!$A$20:$A$23</c:f>
              <c:strCache>
                <c:ptCount val="4"/>
                <c:pt idx="0">
                  <c:v>% suspended 1 time</c:v>
                </c:pt>
                <c:pt idx="1">
                  <c:v>% suspended 2-3 times</c:v>
                </c:pt>
                <c:pt idx="2">
                  <c:v>% suspended 4-5 times</c:v>
                </c:pt>
                <c:pt idx="3">
                  <c:v>% suspended more than 5 times</c:v>
                </c:pt>
              </c:strCache>
            </c:strRef>
          </c:cat>
          <c:val>
            <c:numRef>
              <c:f>'Tables-Effectiveness'!$C$20:$C$23</c:f>
              <c:numCache>
                <c:formatCode>0%</c:formatCode>
                <c:ptCount val="4"/>
                <c:pt idx="0">
                  <c:v>9.5238095238095233E-2</c:v>
                </c:pt>
                <c:pt idx="1">
                  <c:v>7.1428571428571425E-2</c:v>
                </c:pt>
                <c:pt idx="2">
                  <c:v>7.1428571428571425E-2</c:v>
                </c:pt>
                <c:pt idx="3">
                  <c:v>0</c:v>
                </c:pt>
              </c:numCache>
            </c:numRef>
          </c:val>
          <c:extLst>
            <c:ext xmlns:c16="http://schemas.microsoft.com/office/drawing/2014/chart" uri="{C3380CC4-5D6E-409C-BE32-E72D297353CC}">
              <c16:uniqueId val="{00000001-45CB-48D9-B015-E8660E54A370}"/>
            </c:ext>
          </c:extLst>
        </c:ser>
        <c:ser>
          <c:idx val="2"/>
          <c:order val="2"/>
          <c:tx>
            <c:strRef>
              <c:f>'Tables-Effectiveness'!$D$19</c:f>
              <c:strCache>
                <c:ptCount val="1"/>
                <c:pt idx="0">
                  <c:v>Black or African American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'Tables-Effectiveness'!$A$20:$A$23</c:f>
              <c:strCache>
                <c:ptCount val="4"/>
                <c:pt idx="0">
                  <c:v>% suspended 1 time</c:v>
                </c:pt>
                <c:pt idx="1">
                  <c:v>% suspended 2-3 times</c:v>
                </c:pt>
                <c:pt idx="2">
                  <c:v>% suspended 4-5 times</c:v>
                </c:pt>
                <c:pt idx="3">
                  <c:v>% suspended more than 5 times</c:v>
                </c:pt>
              </c:strCache>
            </c:strRef>
          </c:cat>
          <c:val>
            <c:numRef>
              <c:f>'Tables-Effectiveness'!$D$20:$D$23</c:f>
              <c:numCache>
                <c:formatCode>0%</c:formatCode>
                <c:ptCount val="4"/>
                <c:pt idx="0">
                  <c:v>0.11904761904761904</c:v>
                </c:pt>
                <c:pt idx="1">
                  <c:v>0.10714285714285714</c:v>
                </c:pt>
                <c:pt idx="2">
                  <c:v>0.10714285714285714</c:v>
                </c:pt>
                <c:pt idx="3">
                  <c:v>0.125</c:v>
                </c:pt>
              </c:numCache>
            </c:numRef>
          </c:val>
          <c:extLst>
            <c:ext xmlns:c16="http://schemas.microsoft.com/office/drawing/2014/chart" uri="{C3380CC4-5D6E-409C-BE32-E72D297353CC}">
              <c16:uniqueId val="{00000002-45CB-48D9-B015-E8660E54A370}"/>
            </c:ext>
          </c:extLst>
        </c:ser>
        <c:ser>
          <c:idx val="3"/>
          <c:order val="3"/>
          <c:tx>
            <c:strRef>
              <c:f>'Tables-Effectiveness'!$E$19</c:f>
              <c:strCache>
                <c:ptCount val="1"/>
                <c:pt idx="0">
                  <c:v>Hispanic</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'Tables-Effectiveness'!$A$20:$A$23</c:f>
              <c:strCache>
                <c:ptCount val="4"/>
                <c:pt idx="0">
                  <c:v>% suspended 1 time</c:v>
                </c:pt>
                <c:pt idx="1">
                  <c:v>% suspended 2-3 times</c:v>
                </c:pt>
                <c:pt idx="2">
                  <c:v>% suspended 4-5 times</c:v>
                </c:pt>
                <c:pt idx="3">
                  <c:v>% suspended more than 5 times</c:v>
                </c:pt>
              </c:strCache>
            </c:strRef>
          </c:cat>
          <c:val>
            <c:numRef>
              <c:f>'Tables-Effectiveness'!$E$20:$E$23</c:f>
              <c:numCache>
                <c:formatCode>0%</c:formatCode>
                <c:ptCount val="4"/>
                <c:pt idx="0">
                  <c:v>0.14285714285714285</c:v>
                </c:pt>
                <c:pt idx="1">
                  <c:v>0.14285714285714285</c:v>
                </c:pt>
                <c:pt idx="2">
                  <c:v>0.14285714285714285</c:v>
                </c:pt>
                <c:pt idx="3">
                  <c:v>0.25</c:v>
                </c:pt>
              </c:numCache>
            </c:numRef>
          </c:val>
          <c:extLst>
            <c:ext xmlns:c16="http://schemas.microsoft.com/office/drawing/2014/chart" uri="{C3380CC4-5D6E-409C-BE32-E72D297353CC}">
              <c16:uniqueId val="{00000003-45CB-48D9-B015-E8660E54A370}"/>
            </c:ext>
          </c:extLst>
        </c:ser>
        <c:ser>
          <c:idx val="4"/>
          <c:order val="4"/>
          <c:tx>
            <c:strRef>
              <c:f>'Tables-Effectiveness'!$F$19</c:f>
              <c:strCache>
                <c:ptCount val="1"/>
                <c:pt idx="0">
                  <c:v>Hawaiian or Pacific Islander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'Tables-Effectiveness'!$A$20:$A$23</c:f>
              <c:strCache>
                <c:ptCount val="4"/>
                <c:pt idx="0">
                  <c:v>% suspended 1 time</c:v>
                </c:pt>
                <c:pt idx="1">
                  <c:v>% suspended 2-3 times</c:v>
                </c:pt>
                <c:pt idx="2">
                  <c:v>% suspended 4-5 times</c:v>
                </c:pt>
                <c:pt idx="3">
                  <c:v>% suspended more than 5 times</c:v>
                </c:pt>
              </c:strCache>
            </c:strRef>
          </c:cat>
          <c:val>
            <c:numRef>
              <c:f>'Tables-Effectiveness'!$F$20:$F$23</c:f>
              <c:numCache>
                <c:formatCode>0%</c:formatCode>
                <c:ptCount val="4"/>
                <c:pt idx="0">
                  <c:v>0.16666666666666666</c:v>
                </c:pt>
                <c:pt idx="1">
                  <c:v>0.17857142857142858</c:v>
                </c:pt>
                <c:pt idx="2">
                  <c:v>0.17857142857142858</c:v>
                </c:pt>
                <c:pt idx="3">
                  <c:v>0.125</c:v>
                </c:pt>
              </c:numCache>
            </c:numRef>
          </c:val>
          <c:extLst>
            <c:ext xmlns:c16="http://schemas.microsoft.com/office/drawing/2014/chart" uri="{C3380CC4-5D6E-409C-BE32-E72D297353CC}">
              <c16:uniqueId val="{00000004-45CB-48D9-B015-E8660E54A370}"/>
            </c:ext>
          </c:extLst>
        </c:ser>
        <c:ser>
          <c:idx val="5"/>
          <c:order val="5"/>
          <c:tx>
            <c:strRef>
              <c:f>'Tables-Effectiveness'!$G$19</c:f>
              <c:strCache>
                <c:ptCount val="1"/>
                <c:pt idx="0">
                  <c:v>Two or more races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'Tables-Effectiveness'!$A$20:$A$23</c:f>
              <c:strCache>
                <c:ptCount val="4"/>
                <c:pt idx="0">
                  <c:v>% suspended 1 time</c:v>
                </c:pt>
                <c:pt idx="1">
                  <c:v>% suspended 2-3 times</c:v>
                </c:pt>
                <c:pt idx="2">
                  <c:v>% suspended 4-5 times</c:v>
                </c:pt>
                <c:pt idx="3">
                  <c:v>% suspended more than 5 times</c:v>
                </c:pt>
              </c:strCache>
            </c:strRef>
          </c:cat>
          <c:val>
            <c:numRef>
              <c:f>'Tables-Effectiveness'!$G$20:$G$23</c:f>
              <c:numCache>
                <c:formatCode>0%</c:formatCode>
                <c:ptCount val="4"/>
                <c:pt idx="0">
                  <c:v>0.19047619047619047</c:v>
                </c:pt>
                <c:pt idx="1">
                  <c:v>0.21428571428571427</c:v>
                </c:pt>
                <c:pt idx="2">
                  <c:v>0.21428571428571427</c:v>
                </c:pt>
                <c:pt idx="3">
                  <c:v>0</c:v>
                </c:pt>
              </c:numCache>
            </c:numRef>
          </c:val>
          <c:extLst>
            <c:ext xmlns:c16="http://schemas.microsoft.com/office/drawing/2014/chart" uri="{C3380CC4-5D6E-409C-BE32-E72D297353CC}">
              <c16:uniqueId val="{00000005-45CB-48D9-B015-E8660E54A370}"/>
            </c:ext>
          </c:extLst>
        </c:ser>
        <c:ser>
          <c:idx val="6"/>
          <c:order val="6"/>
          <c:tx>
            <c:strRef>
              <c:f>'Tables-Effectiveness'!$H$19</c:f>
              <c:strCache>
                <c:ptCount val="1"/>
                <c:pt idx="0">
                  <c:v>White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'Tables-Effectiveness'!$A$20:$A$23</c:f>
              <c:strCache>
                <c:ptCount val="4"/>
                <c:pt idx="0">
                  <c:v>% suspended 1 time</c:v>
                </c:pt>
                <c:pt idx="1">
                  <c:v>% suspended 2-3 times</c:v>
                </c:pt>
                <c:pt idx="2">
                  <c:v>% suspended 4-5 times</c:v>
                </c:pt>
                <c:pt idx="3">
                  <c:v>% suspended more than 5 times</c:v>
                </c:pt>
              </c:strCache>
            </c:strRef>
          </c:cat>
          <c:val>
            <c:numRef>
              <c:f>'Tables-Effectiveness'!$H$20:$H$23</c:f>
              <c:numCache>
                <c:formatCode>0%</c:formatCode>
                <c:ptCount val="4"/>
                <c:pt idx="0">
                  <c:v>0.21428571428571427</c:v>
                </c:pt>
                <c:pt idx="1">
                  <c:v>0.25</c:v>
                </c:pt>
                <c:pt idx="2">
                  <c:v>0.25</c:v>
                </c:pt>
                <c:pt idx="3">
                  <c:v>0.375</c:v>
                </c:pt>
              </c:numCache>
            </c:numRef>
          </c:val>
          <c:extLst>
            <c:ext xmlns:c16="http://schemas.microsoft.com/office/drawing/2014/chart" uri="{C3380CC4-5D6E-409C-BE32-E72D297353CC}">
              <c16:uniqueId val="{00000006-45CB-48D9-B015-E8660E54A370}"/>
            </c:ext>
          </c:extLst>
        </c:ser>
        <c:dLbls>
          <c:dLblPos val="ctr"/>
          <c:showLegendKey val="0"/>
          <c:showVal val="1"/>
          <c:showCatName val="0"/>
          <c:showSerName val="0"/>
          <c:showPercent val="0"/>
          <c:showBubbleSize val="0"/>
        </c:dLbls>
        <c:gapWidth val="219"/>
        <c:overlap val="-27"/>
        <c:axId val="2038735152"/>
        <c:axId val="185564992"/>
      </c:barChart>
      <c:catAx>
        <c:axId val="2038735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of Suspension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564992"/>
        <c:crosses val="autoZero"/>
        <c:auto val="1"/>
        <c:lblAlgn val="ctr"/>
        <c:lblOffset val="100"/>
        <c:noMultiLvlLbl val="0"/>
      </c:catAx>
      <c:valAx>
        <c:axId val="1855649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of Students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873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Female Students with an IEP to Breakdown of Race/Ethnicity of All Female Students</a:t>
            </a:r>
            <a:endParaRPr lang="en-US" sz="1400">
              <a:effectLst/>
            </a:endParaRPr>
          </a:p>
        </c:rich>
      </c:tx>
      <c:layout>
        <c:manualLayout>
          <c:xMode val="edge"/>
          <c:yMode val="edge"/>
          <c:x val="8.5056788356000973E-2"/>
          <c:y val="4.88400488400488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463218802195179"/>
          <c:y val="0.12275333081615858"/>
          <c:w val="0.7678985364924622"/>
          <c:h val="0.73683992771931528"/>
        </c:manualLayout>
      </c:layout>
      <c:barChart>
        <c:barDir val="bar"/>
        <c:grouping val="clustered"/>
        <c:varyColors val="0"/>
        <c:ser>
          <c:idx val="0"/>
          <c:order val="0"/>
          <c:tx>
            <c:strRef>
              <c:f>'Tables-Demographics'!$A$24</c:f>
              <c:strCache>
                <c:ptCount val="1"/>
                <c:pt idx="0">
                  <c:v>Females with an IEP</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'Tables-Demographics'!$B$10:$H$10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'Tables-Demographics'!$B$24:$H$24</c:f>
              <c:numCache>
                <c:formatCode>0%</c:formatCode>
                <c:ptCount val="7"/>
                <c:pt idx="0">
                  <c:v>3.5714285714285712E-2</c:v>
                </c:pt>
                <c:pt idx="1">
                  <c:v>7.1428571428571425E-2</c:v>
                </c:pt>
                <c:pt idx="2">
                  <c:v>0.10714285714285714</c:v>
                </c:pt>
                <c:pt idx="3">
                  <c:v>0.14285714285714285</c:v>
                </c:pt>
                <c:pt idx="4">
                  <c:v>0.17857142857142858</c:v>
                </c:pt>
                <c:pt idx="5">
                  <c:v>0.21428571428571427</c:v>
                </c:pt>
                <c:pt idx="6">
                  <c:v>0.25</c:v>
                </c:pt>
              </c:numCache>
            </c:numRef>
          </c:val>
          <c:extLst>
            <c:ext xmlns:c16="http://schemas.microsoft.com/office/drawing/2014/chart" uri="{C3380CC4-5D6E-409C-BE32-E72D297353CC}">
              <c16:uniqueId val="{00000001-1FC9-4F70-B597-A11321E8790A}"/>
            </c:ext>
          </c:extLst>
        </c:ser>
        <c:ser>
          <c:idx val="1"/>
          <c:order val="1"/>
          <c:tx>
            <c:strRef>
              <c:f>'Tables-Demographics'!$A$12</c:f>
              <c:strCache>
                <c:ptCount val="1"/>
                <c:pt idx="0">
                  <c:v>All Female Students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'Tables-Demographics'!$B$10:$H$10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'Tables-Demographics'!$B$12:$H$12</c:f>
              <c:numCache>
                <c:formatCode>0%</c:formatCode>
                <c:ptCount val="7"/>
                <c:pt idx="0">
                  <c:v>0.10989010989010989</c:v>
                </c:pt>
                <c:pt idx="1">
                  <c:v>0.12087912087912088</c:v>
                </c:pt>
                <c:pt idx="2">
                  <c:v>0.13186813186813187</c:v>
                </c:pt>
                <c:pt idx="3">
                  <c:v>0.14285714285714285</c:v>
                </c:pt>
                <c:pt idx="4">
                  <c:v>0.15384615384615385</c:v>
                </c:pt>
                <c:pt idx="5">
                  <c:v>0.16483516483516483</c:v>
                </c:pt>
                <c:pt idx="6">
                  <c:v>0.17582417582417584</c:v>
                </c:pt>
              </c:numCache>
            </c:numRef>
          </c:val>
          <c:extLst>
            <c:ext xmlns:c16="http://schemas.microsoft.com/office/drawing/2014/chart" uri="{C3380CC4-5D6E-409C-BE32-E72D297353CC}">
              <c16:uniqueId val="{00000000-1FC9-4F70-B597-A11321E8790A}"/>
            </c:ext>
          </c:extLst>
        </c:ser>
        <c:dLbls>
          <c:dLblPos val="outEnd"/>
          <c:showLegendKey val="0"/>
          <c:showVal val="1"/>
          <c:showCatName val="0"/>
          <c:showSerName val="0"/>
          <c:showPercent val="0"/>
          <c:showBubbleSize val="0"/>
        </c:dLbls>
        <c:gapWidth val="182"/>
        <c:axId val="-2125273840"/>
        <c:axId val="-2125272432"/>
      </c:barChart>
      <c:catAx>
        <c:axId val="-2125273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layout>
            <c:manualLayout>
              <c:xMode val="edge"/>
              <c:yMode val="edge"/>
              <c:x val="2.1212121212121213E-2"/>
              <c:y val="0.419954320344673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5272432"/>
        <c:crosses val="autoZero"/>
        <c:auto val="1"/>
        <c:lblAlgn val="ctr"/>
        <c:lblOffset val="100"/>
        <c:noMultiLvlLbl val="0"/>
      </c:catAx>
      <c:valAx>
        <c:axId val="-2125272432"/>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of Students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5273840"/>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Female Students with an IEP Suspended &gt; 10 Days to Breakdown of Race/Ethnicity of All Female Students with an IEP</a:t>
            </a:r>
            <a:endParaRPr lang="en-US" sz="1400">
              <a:effectLst/>
            </a:endParaRPr>
          </a:p>
        </c:rich>
      </c:tx>
      <c:layout>
        <c:manualLayout>
          <c:xMode val="edge"/>
          <c:yMode val="edge"/>
          <c:x val="0.10598329536826122"/>
          <c:y val="1.2896290133356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'Tables-Demographics'!$A$36</c:f>
              <c:strCache>
                <c:ptCount val="1"/>
                <c:pt idx="0">
                  <c:v>Females with an IEP suspended &gt; 10 days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'Tables-Demographics'!$B$22:$H$22</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'Tables-Demographics'!$B$36:$H$36</c:f>
              <c:numCache>
                <c:formatCode>0%</c:formatCode>
                <c:ptCount val="7"/>
                <c:pt idx="0">
                  <c:v>3.5714285714285712E-2</c:v>
                </c:pt>
                <c:pt idx="1">
                  <c:v>7.1428571428571425E-2</c:v>
                </c:pt>
                <c:pt idx="2">
                  <c:v>0.10714285714285714</c:v>
                </c:pt>
                <c:pt idx="3">
                  <c:v>0.14285714285714285</c:v>
                </c:pt>
                <c:pt idx="4">
                  <c:v>0.17857142857142858</c:v>
                </c:pt>
                <c:pt idx="5">
                  <c:v>0.21428571428571427</c:v>
                </c:pt>
                <c:pt idx="6">
                  <c:v>0.25</c:v>
                </c:pt>
              </c:numCache>
            </c:numRef>
          </c:val>
          <c:extLst>
            <c:ext xmlns:c16="http://schemas.microsoft.com/office/drawing/2014/chart" uri="{C3380CC4-5D6E-409C-BE32-E72D297353CC}">
              <c16:uniqueId val="{00000000-91F4-4430-9918-930814B379F8}"/>
            </c:ext>
          </c:extLst>
        </c:ser>
        <c:ser>
          <c:idx val="1"/>
          <c:order val="1"/>
          <c:tx>
            <c:strRef>
              <c:f>'Tables-Demographics'!$A$24</c:f>
              <c:strCache>
                <c:ptCount val="1"/>
                <c:pt idx="0">
                  <c:v>Females with an IEP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'Tables-Demographics'!$B$22:$H$22</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'Tables-Demographics'!$B$24:$H$24</c:f>
              <c:numCache>
                <c:formatCode>0%</c:formatCode>
                <c:ptCount val="7"/>
                <c:pt idx="0">
                  <c:v>3.5714285714285712E-2</c:v>
                </c:pt>
                <c:pt idx="1">
                  <c:v>7.1428571428571425E-2</c:v>
                </c:pt>
                <c:pt idx="2">
                  <c:v>0.10714285714285714</c:v>
                </c:pt>
                <c:pt idx="3">
                  <c:v>0.14285714285714285</c:v>
                </c:pt>
                <c:pt idx="4">
                  <c:v>0.17857142857142858</c:v>
                </c:pt>
                <c:pt idx="5">
                  <c:v>0.21428571428571427</c:v>
                </c:pt>
                <c:pt idx="6">
                  <c:v>0.25</c:v>
                </c:pt>
              </c:numCache>
            </c:numRef>
          </c:val>
          <c:extLst>
            <c:ext xmlns:c16="http://schemas.microsoft.com/office/drawing/2014/chart" uri="{C3380CC4-5D6E-409C-BE32-E72D297353CC}">
              <c16:uniqueId val="{00000001-91F4-4430-9918-930814B379F8}"/>
            </c:ext>
          </c:extLst>
        </c:ser>
        <c:dLbls>
          <c:dLblPos val="outEnd"/>
          <c:showLegendKey val="0"/>
          <c:showVal val="1"/>
          <c:showCatName val="0"/>
          <c:showSerName val="0"/>
          <c:showPercent val="0"/>
          <c:showBubbleSize val="0"/>
        </c:dLbls>
        <c:gapWidth val="182"/>
        <c:axId val="-2125273840"/>
        <c:axId val="-2125272432"/>
      </c:barChart>
      <c:catAx>
        <c:axId val="-2125273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5272432"/>
        <c:crosses val="autoZero"/>
        <c:auto val="1"/>
        <c:lblAlgn val="ctr"/>
        <c:lblOffset val="100"/>
        <c:noMultiLvlLbl val="0"/>
      </c:catAx>
      <c:valAx>
        <c:axId val="-2125272432"/>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of Students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5273840"/>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Male Students with an IEP Suspended &gt; 10 Days to Breakdown of Race/Ethnicity of All Male Students with an IEP</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'Tables-Demographics'!$A$37</c:f>
              <c:strCache>
                <c:ptCount val="1"/>
                <c:pt idx="0">
                  <c:v>Males with an IEP suspended &gt; 10 days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'Tables-Demographics'!$B$22:$H$22</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'Tables-Demographics'!$B$37:$H$37</c:f>
              <c:numCache>
                <c:formatCode>0%</c:formatCode>
                <c:ptCount val="7"/>
                <c:pt idx="0">
                  <c:v>0.20408163265306123</c:v>
                </c:pt>
                <c:pt idx="1">
                  <c:v>0.18367346938775511</c:v>
                </c:pt>
                <c:pt idx="2">
                  <c:v>0.16326530612244897</c:v>
                </c:pt>
                <c:pt idx="3">
                  <c:v>0.14285714285714285</c:v>
                </c:pt>
                <c:pt idx="4">
                  <c:v>0.12244897959183673</c:v>
                </c:pt>
                <c:pt idx="5">
                  <c:v>0.10204081632653061</c:v>
                </c:pt>
                <c:pt idx="6">
                  <c:v>8.1632653061224483E-2</c:v>
                </c:pt>
              </c:numCache>
            </c:numRef>
          </c:val>
          <c:extLst>
            <c:ext xmlns:c16="http://schemas.microsoft.com/office/drawing/2014/chart" uri="{C3380CC4-5D6E-409C-BE32-E72D297353CC}">
              <c16:uniqueId val="{00000000-0DA9-4F61-AB7E-E0CE6445F62C}"/>
            </c:ext>
          </c:extLst>
        </c:ser>
        <c:ser>
          <c:idx val="1"/>
          <c:order val="1"/>
          <c:tx>
            <c:strRef>
              <c:f>'Tables-Demographics'!$A$25</c:f>
              <c:strCache>
                <c:ptCount val="1"/>
                <c:pt idx="0">
                  <c:v>Males with an IEP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'Tables-Demographics'!$B$22:$H$22</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'Tables-Demographics'!$B$25:$H$25</c:f>
              <c:numCache>
                <c:formatCode>0%</c:formatCode>
                <c:ptCount val="7"/>
                <c:pt idx="0">
                  <c:v>3.9215686274509803E-2</c:v>
                </c:pt>
                <c:pt idx="1">
                  <c:v>7.8431372549019607E-2</c:v>
                </c:pt>
                <c:pt idx="2">
                  <c:v>0.11764705882352941</c:v>
                </c:pt>
                <c:pt idx="3">
                  <c:v>0.15686274509803921</c:v>
                </c:pt>
                <c:pt idx="4">
                  <c:v>0.19607843137254902</c:v>
                </c:pt>
                <c:pt idx="5">
                  <c:v>0.23529411764705882</c:v>
                </c:pt>
                <c:pt idx="6">
                  <c:v>0.17647058823529413</c:v>
                </c:pt>
              </c:numCache>
            </c:numRef>
          </c:val>
          <c:extLst>
            <c:ext xmlns:c16="http://schemas.microsoft.com/office/drawing/2014/chart" uri="{C3380CC4-5D6E-409C-BE32-E72D297353CC}">
              <c16:uniqueId val="{00000001-0DA9-4F61-AB7E-E0CE6445F62C}"/>
            </c:ext>
          </c:extLst>
        </c:ser>
        <c:dLbls>
          <c:dLblPos val="outEnd"/>
          <c:showLegendKey val="0"/>
          <c:showVal val="1"/>
          <c:showCatName val="0"/>
          <c:showSerName val="0"/>
          <c:showPercent val="0"/>
          <c:showBubbleSize val="0"/>
        </c:dLbls>
        <c:gapWidth val="182"/>
        <c:axId val="-2125273840"/>
        <c:axId val="-2125272432"/>
      </c:barChart>
      <c:catAx>
        <c:axId val="-2125273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5272432"/>
        <c:crosses val="autoZero"/>
        <c:auto val="1"/>
        <c:lblAlgn val="ctr"/>
        <c:lblOffset val="100"/>
        <c:noMultiLvlLbl val="0"/>
      </c:catAx>
      <c:valAx>
        <c:axId val="-2125272432"/>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Students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5273840"/>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Male Students with an IEP to Breakdown of Race/Ethnicity of All Male Students</a:t>
            </a:r>
            <a:endParaRPr lang="en-US" sz="1400">
              <a:effectLst/>
            </a:endParaRPr>
          </a:p>
        </c:rich>
      </c:tx>
      <c:layout>
        <c:manualLayout>
          <c:xMode val="edge"/>
          <c:yMode val="edge"/>
          <c:x val="0.1582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'Tables-Demographics'!$A$25</c:f>
              <c:strCache>
                <c:ptCount val="1"/>
                <c:pt idx="0">
                  <c:v>Males with an IEP</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'Tables-Demographics'!$B$10:$H$10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'Tables-Demographics'!$B$25:$H$25</c:f>
              <c:numCache>
                <c:formatCode>0%</c:formatCode>
                <c:ptCount val="7"/>
                <c:pt idx="0">
                  <c:v>3.9215686274509803E-2</c:v>
                </c:pt>
                <c:pt idx="1">
                  <c:v>7.8431372549019607E-2</c:v>
                </c:pt>
                <c:pt idx="2">
                  <c:v>0.11764705882352941</c:v>
                </c:pt>
                <c:pt idx="3">
                  <c:v>0.15686274509803921</c:v>
                </c:pt>
                <c:pt idx="4">
                  <c:v>0.19607843137254902</c:v>
                </c:pt>
                <c:pt idx="5">
                  <c:v>0.23529411764705882</c:v>
                </c:pt>
                <c:pt idx="6">
                  <c:v>0.17647058823529413</c:v>
                </c:pt>
              </c:numCache>
            </c:numRef>
          </c:val>
          <c:extLst>
            <c:ext xmlns:c16="http://schemas.microsoft.com/office/drawing/2014/chart" uri="{C3380CC4-5D6E-409C-BE32-E72D297353CC}">
              <c16:uniqueId val="{00000001-0E6C-433A-9997-1DC0470F38DF}"/>
            </c:ext>
          </c:extLst>
        </c:ser>
        <c:ser>
          <c:idx val="1"/>
          <c:order val="1"/>
          <c:tx>
            <c:strRef>
              <c:f>'Tables-Demographics'!$A$13</c:f>
              <c:strCache>
                <c:ptCount val="1"/>
                <c:pt idx="0">
                  <c:v>All Male Students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'Tables-Demographics'!$B$10:$H$10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'Tables-Demographics'!$B$13:$H$13</c:f>
              <c:numCache>
                <c:formatCode>0%</c:formatCode>
                <c:ptCount val="7"/>
                <c:pt idx="0">
                  <c:v>0.11428571428571428</c:v>
                </c:pt>
                <c:pt idx="1">
                  <c:v>0.12380952380952381</c:v>
                </c:pt>
                <c:pt idx="2">
                  <c:v>0.13333333333333333</c:v>
                </c:pt>
                <c:pt idx="3">
                  <c:v>0.14285714285714285</c:v>
                </c:pt>
                <c:pt idx="4">
                  <c:v>0.15238095238095239</c:v>
                </c:pt>
                <c:pt idx="5">
                  <c:v>0.16190476190476191</c:v>
                </c:pt>
                <c:pt idx="6">
                  <c:v>0.17142857142857143</c:v>
                </c:pt>
              </c:numCache>
            </c:numRef>
          </c:val>
          <c:extLst>
            <c:ext xmlns:c16="http://schemas.microsoft.com/office/drawing/2014/chart" uri="{C3380CC4-5D6E-409C-BE32-E72D297353CC}">
              <c16:uniqueId val="{00000000-0E6C-433A-9997-1DC0470F38DF}"/>
            </c:ext>
          </c:extLst>
        </c:ser>
        <c:dLbls>
          <c:dLblPos val="outEnd"/>
          <c:showLegendKey val="0"/>
          <c:showVal val="1"/>
          <c:showCatName val="0"/>
          <c:showSerName val="0"/>
          <c:showPercent val="0"/>
          <c:showBubbleSize val="0"/>
        </c:dLbls>
        <c:gapWidth val="182"/>
        <c:axId val="-2125273840"/>
        <c:axId val="-2125272432"/>
      </c:barChart>
      <c:catAx>
        <c:axId val="-2125273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5272432"/>
        <c:crosses val="autoZero"/>
        <c:auto val="1"/>
        <c:lblAlgn val="ctr"/>
        <c:lblOffset val="100"/>
        <c:noMultiLvlLbl val="0"/>
      </c:catAx>
      <c:valAx>
        <c:axId val="-2125272432"/>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Students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5273840"/>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a:t>
            </a:r>
            <a:r>
              <a:rPr lang="en-US" baseline="0"/>
              <a:t> of Breakdown of Race/Ethnicity of All </a:t>
            </a:r>
            <a:r>
              <a:rPr lang="en-US"/>
              <a:t>Students Referred for Disciplinary Action to Breakdown</a:t>
            </a:r>
            <a:r>
              <a:rPr lang="en-US" baseline="0"/>
              <a:t> of Race/Ethnicity of </a:t>
            </a:r>
            <a:r>
              <a:rPr lang="en-US"/>
              <a:t>All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'Tables-Student Referrals'!$A$11</c:f>
              <c:strCache>
                <c:ptCount val="1"/>
                <c:pt idx="0">
                  <c:v>Number of students referred for disciplinary action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'Tables-Student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'Tables-Student Referrals'!$B$11:$H$11</c:f>
              <c:numCache>
                <c:formatCode>0%</c:formatCode>
                <c:ptCount val="7"/>
                <c:pt idx="0">
                  <c:v>3.2258064516129031E-2</c:v>
                </c:pt>
                <c:pt idx="1">
                  <c:v>1.6129032258064516E-2</c:v>
                </c:pt>
                <c:pt idx="2">
                  <c:v>0.22580645161290322</c:v>
                </c:pt>
                <c:pt idx="3">
                  <c:v>0.25806451612903225</c:v>
                </c:pt>
                <c:pt idx="4">
                  <c:v>1.6129032258064516E-2</c:v>
                </c:pt>
                <c:pt idx="5">
                  <c:v>3.2258064516129031E-2</c:v>
                </c:pt>
                <c:pt idx="6">
                  <c:v>0.41935483870967744</c:v>
                </c:pt>
              </c:numCache>
            </c:numRef>
          </c:val>
          <c:extLst>
            <c:ext xmlns:c16="http://schemas.microsoft.com/office/drawing/2014/chart" uri="{C3380CC4-5D6E-409C-BE32-E72D297353CC}">
              <c16:uniqueId val="{00000000-2C73-455F-AB64-01C18839514B}"/>
            </c:ext>
          </c:extLst>
        </c:ser>
        <c:ser>
          <c:idx val="1"/>
          <c:order val="1"/>
          <c:tx>
            <c:strRef>
              <c:f>'Tables-Demographics'!$A$11</c:f>
              <c:strCache>
                <c:ptCount val="1"/>
                <c:pt idx="0">
                  <c:v>All Students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'Tables-Student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'Tables-Demographics'!$B$11:$H$11</c:f>
              <c:numCache>
                <c:formatCode>0%</c:formatCode>
                <c:ptCount val="7"/>
                <c:pt idx="0">
                  <c:v>0.11224489795918367</c:v>
                </c:pt>
                <c:pt idx="1">
                  <c:v>0.12244897959183673</c:v>
                </c:pt>
                <c:pt idx="2">
                  <c:v>0.1326530612244898</c:v>
                </c:pt>
                <c:pt idx="3">
                  <c:v>0.14285714285714285</c:v>
                </c:pt>
                <c:pt idx="4">
                  <c:v>0.15306122448979592</c:v>
                </c:pt>
                <c:pt idx="5">
                  <c:v>0.16326530612244897</c:v>
                </c:pt>
                <c:pt idx="6">
                  <c:v>0.17346938775510204</c:v>
                </c:pt>
              </c:numCache>
            </c:numRef>
          </c:val>
          <c:extLst>
            <c:ext xmlns:c16="http://schemas.microsoft.com/office/drawing/2014/chart" uri="{C3380CC4-5D6E-409C-BE32-E72D297353CC}">
              <c16:uniqueId val="{00000028-2C73-455F-AB64-01C18839514B}"/>
            </c:ext>
          </c:extLst>
        </c:ser>
        <c:dLbls>
          <c:showLegendKey val="0"/>
          <c:showVal val="0"/>
          <c:showCatName val="0"/>
          <c:showSerName val="0"/>
          <c:showPercent val="0"/>
          <c:showBubbleSize val="0"/>
        </c:dLbls>
        <c:gapWidth val="182"/>
        <c:axId val="2142856576"/>
        <c:axId val="2142330640"/>
      </c:barChart>
      <c:catAx>
        <c:axId val="21428565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42330640"/>
        <c:crosses val="autoZero"/>
        <c:auto val="1"/>
        <c:lblAlgn val="ctr"/>
        <c:lblOffset val="100"/>
        <c:noMultiLvlLbl val="0"/>
      </c:catAx>
      <c:valAx>
        <c:axId val="214233064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of Students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42856576"/>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All Male Students Referred for Disciplinary Action to Breakdown of Race/Ethnicity of All Male Students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'Tables-Student Referrals'!$A$13</c:f>
              <c:strCache>
                <c:ptCount val="1"/>
                <c:pt idx="0">
                  <c:v>Males referred for disciplinary action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'Tables-Student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'Tables-Student Referrals'!$B$13:$H$13</c:f>
              <c:numCache>
                <c:formatCode>0%</c:formatCode>
                <c:ptCount val="7"/>
                <c:pt idx="0">
                  <c:v>3.2258064516129031E-2</c:v>
                </c:pt>
                <c:pt idx="1">
                  <c:v>1.6129032258064516E-2</c:v>
                </c:pt>
                <c:pt idx="2">
                  <c:v>0.22580645161290322</c:v>
                </c:pt>
                <c:pt idx="3">
                  <c:v>0.25806451612903225</c:v>
                </c:pt>
                <c:pt idx="4">
                  <c:v>1.6129032258064516E-2</c:v>
                </c:pt>
                <c:pt idx="5">
                  <c:v>3.2258064516129031E-2</c:v>
                </c:pt>
                <c:pt idx="6">
                  <c:v>0.41935483870967744</c:v>
                </c:pt>
              </c:numCache>
            </c:numRef>
          </c:val>
          <c:extLst>
            <c:ext xmlns:c16="http://schemas.microsoft.com/office/drawing/2014/chart" uri="{C3380CC4-5D6E-409C-BE32-E72D297353CC}">
              <c16:uniqueId val="{00000001-E55F-40A2-8622-A67030B1724D}"/>
            </c:ext>
          </c:extLst>
        </c:ser>
        <c:ser>
          <c:idx val="0"/>
          <c:order val="1"/>
          <c:tx>
            <c:strRef>
              <c:f>'Tables-Demographics'!$A$13</c:f>
              <c:strCache>
                <c:ptCount val="1"/>
                <c:pt idx="0">
                  <c:v>All Male 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'Tables-Student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'Tables-Demographics'!$B$13:$H$13</c:f>
              <c:numCache>
                <c:formatCode>0%</c:formatCode>
                <c:ptCount val="7"/>
                <c:pt idx="0">
                  <c:v>0.11428571428571428</c:v>
                </c:pt>
                <c:pt idx="1">
                  <c:v>0.12380952380952381</c:v>
                </c:pt>
                <c:pt idx="2">
                  <c:v>0.13333333333333333</c:v>
                </c:pt>
                <c:pt idx="3">
                  <c:v>0.14285714285714285</c:v>
                </c:pt>
                <c:pt idx="4">
                  <c:v>0.15238095238095239</c:v>
                </c:pt>
                <c:pt idx="5">
                  <c:v>0.16190476190476191</c:v>
                </c:pt>
                <c:pt idx="6">
                  <c:v>0.17142857142857143</c:v>
                </c:pt>
              </c:numCache>
            </c:numRef>
          </c:val>
          <c:extLst>
            <c:ext xmlns:c16="http://schemas.microsoft.com/office/drawing/2014/chart" uri="{C3380CC4-5D6E-409C-BE32-E72D297353CC}">
              <c16:uniqueId val="{00000000-E55F-40A2-8622-A67030B1724D}"/>
            </c:ext>
          </c:extLst>
        </c:ser>
        <c:dLbls>
          <c:dLblPos val="outEnd"/>
          <c:showLegendKey val="0"/>
          <c:showVal val="1"/>
          <c:showCatName val="0"/>
          <c:showSerName val="0"/>
          <c:showPercent val="0"/>
          <c:showBubbleSize val="0"/>
        </c:dLbls>
        <c:gapWidth val="182"/>
        <c:axId val="-2126504784"/>
        <c:axId val="-2126501440"/>
      </c:barChart>
      <c:catAx>
        <c:axId val="-2126504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6501440"/>
        <c:crosses val="autoZero"/>
        <c:auto val="1"/>
        <c:lblAlgn val="ctr"/>
        <c:lblOffset val="100"/>
        <c:noMultiLvlLbl val="0"/>
      </c:catAx>
      <c:valAx>
        <c:axId val="-212650144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Students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6504784"/>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Comparison of Breakdown of Race/Ethnicity of All Female Students Referred for Disciplinary Action to Breakdown of Race/Ethnicity of All Female Students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'Tables-Student Referrals'!$A$12</c:f>
              <c:strCache>
                <c:ptCount val="1"/>
                <c:pt idx="0">
                  <c:v>Females referred for disciplinary action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'Tables-Student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'Tables-Student Referrals'!$B$12:$H$12</c:f>
              <c:numCache>
                <c:formatCode>0%</c:formatCode>
                <c:ptCount val="7"/>
                <c:pt idx="0">
                  <c:v>3.2258064516129031E-2</c:v>
                </c:pt>
                <c:pt idx="1">
                  <c:v>1.6129032258064516E-2</c:v>
                </c:pt>
                <c:pt idx="2">
                  <c:v>0.22580645161290322</c:v>
                </c:pt>
                <c:pt idx="3">
                  <c:v>0.25806451612903225</c:v>
                </c:pt>
                <c:pt idx="4">
                  <c:v>1.6129032258064516E-2</c:v>
                </c:pt>
                <c:pt idx="5">
                  <c:v>3.2258064516129031E-2</c:v>
                </c:pt>
                <c:pt idx="6">
                  <c:v>0.41935483870967744</c:v>
                </c:pt>
              </c:numCache>
            </c:numRef>
          </c:val>
          <c:extLst>
            <c:ext xmlns:c16="http://schemas.microsoft.com/office/drawing/2014/chart" uri="{C3380CC4-5D6E-409C-BE32-E72D297353CC}">
              <c16:uniqueId val="{00000000-68AA-4128-BE18-17D0B3515FA8}"/>
            </c:ext>
          </c:extLst>
        </c:ser>
        <c:ser>
          <c:idx val="0"/>
          <c:order val="1"/>
          <c:tx>
            <c:strRef>
              <c:f>'Tables-Demographics'!$A$12</c:f>
              <c:strCache>
                <c:ptCount val="1"/>
                <c:pt idx="0">
                  <c:v>All Female 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'Tables-Student Referrals'!$B$10:$H$10</c:f>
              <c:strCache>
                <c:ptCount val="7"/>
                <c:pt idx="0">
                  <c:v>American Indian</c:v>
                </c:pt>
                <c:pt idx="1">
                  <c:v>Asian</c:v>
                </c:pt>
                <c:pt idx="2">
                  <c:v>Black or African American</c:v>
                </c:pt>
                <c:pt idx="3">
                  <c:v>Hispanic</c:v>
                </c:pt>
                <c:pt idx="4">
                  <c:v>Hawaiian or Pacific Islander</c:v>
                </c:pt>
                <c:pt idx="5">
                  <c:v>Two or more races</c:v>
                </c:pt>
                <c:pt idx="6">
                  <c:v>White</c:v>
                </c:pt>
              </c:strCache>
            </c:strRef>
          </c:cat>
          <c:val>
            <c:numRef>
              <c:f>'Tables-Demographics'!$B$12:$H$12</c:f>
              <c:numCache>
                <c:formatCode>0%</c:formatCode>
                <c:ptCount val="7"/>
                <c:pt idx="0">
                  <c:v>0.10989010989010989</c:v>
                </c:pt>
                <c:pt idx="1">
                  <c:v>0.12087912087912088</c:v>
                </c:pt>
                <c:pt idx="2">
                  <c:v>0.13186813186813187</c:v>
                </c:pt>
                <c:pt idx="3">
                  <c:v>0.14285714285714285</c:v>
                </c:pt>
                <c:pt idx="4">
                  <c:v>0.15384615384615385</c:v>
                </c:pt>
                <c:pt idx="5">
                  <c:v>0.16483516483516483</c:v>
                </c:pt>
                <c:pt idx="6">
                  <c:v>0.17582417582417584</c:v>
                </c:pt>
              </c:numCache>
            </c:numRef>
          </c:val>
          <c:extLst>
            <c:ext xmlns:c16="http://schemas.microsoft.com/office/drawing/2014/chart" uri="{C3380CC4-5D6E-409C-BE32-E72D297353CC}">
              <c16:uniqueId val="{00000001-68AA-4128-BE18-17D0B3515FA8}"/>
            </c:ext>
          </c:extLst>
        </c:ser>
        <c:dLbls>
          <c:dLblPos val="outEnd"/>
          <c:showLegendKey val="0"/>
          <c:showVal val="1"/>
          <c:showCatName val="0"/>
          <c:showSerName val="0"/>
          <c:showPercent val="0"/>
          <c:showBubbleSize val="0"/>
        </c:dLbls>
        <c:gapWidth val="182"/>
        <c:axId val="-2126504784"/>
        <c:axId val="-2126501440"/>
      </c:barChart>
      <c:catAx>
        <c:axId val="-2126504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Race/Ethnicity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6501440"/>
        <c:crosses val="autoZero"/>
        <c:auto val="1"/>
        <c:lblAlgn val="ctr"/>
        <c:lblOffset val="100"/>
        <c:noMultiLvlLbl val="0"/>
      </c:catAx>
      <c:valAx>
        <c:axId val="-212650144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Students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6504784"/>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7620</xdr:colOff>
      <xdr:row>2</xdr:row>
      <xdr:rowOff>24765</xdr:rowOff>
    </xdr:from>
    <xdr:to>
      <xdr:col>1</xdr:col>
      <xdr:colOff>0</xdr:colOff>
      <xdr:row>3</xdr:row>
      <xdr:rowOff>19050</xdr:rowOff>
    </xdr:to>
    <xdr:graphicFrame macro="">
      <xdr:nvGraphicFramePr>
        <xdr:cNvPr id="3" name="Chart 2" descr="Bar chart comparing the breakdown of the race/ethnicity of students with an IEP to the breakdown of the race/ethnicity of all students">
          <a:extLst>
            <a:ext uri="{FF2B5EF4-FFF2-40B4-BE49-F238E27FC236}">
              <a16:creationId xmlns:a16="http://schemas.microsoft.com/office/drawing/2014/main" id="{7DF0D5E4-AB41-444B-8046-12D6C9444E5D}"/>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xdr:row>
      <xdr:rowOff>19049</xdr:rowOff>
    </xdr:from>
    <xdr:to>
      <xdr:col>1</xdr:col>
      <xdr:colOff>0</xdr:colOff>
      <xdr:row>8</xdr:row>
      <xdr:rowOff>5162550</xdr:rowOff>
    </xdr:to>
    <xdr:graphicFrame macro="">
      <xdr:nvGraphicFramePr>
        <xdr:cNvPr id="4" name="Chart 3" descr="Bar chart comparing the breakdown of the race/ethnicity of students with an IEP suspended &gt;10 Days to the breakdown of the race/ethnicity of all students with an IEP&#10;">
          <a:extLst>
            <a:ext uri="{FF2B5EF4-FFF2-40B4-BE49-F238E27FC236}">
              <a16:creationId xmlns:a16="http://schemas.microsoft.com/office/drawing/2014/main" id="{2698A861-F77E-48C0-B5CC-EE0E26C97F9C}"/>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19050</xdr:rowOff>
    </xdr:from>
    <xdr:to>
      <xdr:col>1</xdr:col>
      <xdr:colOff>0</xdr:colOff>
      <xdr:row>7</xdr:row>
      <xdr:rowOff>57150</xdr:rowOff>
    </xdr:to>
    <xdr:graphicFrame macro="">
      <xdr:nvGraphicFramePr>
        <xdr:cNvPr id="5" name="Chart 4" descr="Bar chart comparing the breakdown of the race/ethnicity of female students with an IEP to the breakdown of the race/ethnicity of all female students">
          <a:extLst>
            <a:ext uri="{FF2B5EF4-FFF2-40B4-BE49-F238E27FC236}">
              <a16:creationId xmlns:a16="http://schemas.microsoft.com/office/drawing/2014/main" id="{D211128D-0F26-4FCA-81D5-D7200454EBDA}"/>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xdr:row>
      <xdr:rowOff>38099</xdr:rowOff>
    </xdr:from>
    <xdr:to>
      <xdr:col>1</xdr:col>
      <xdr:colOff>0</xdr:colOff>
      <xdr:row>11</xdr:row>
      <xdr:rowOff>0</xdr:rowOff>
    </xdr:to>
    <xdr:graphicFrame macro="">
      <xdr:nvGraphicFramePr>
        <xdr:cNvPr id="7" name="Chart 6" descr="Bar chart comparing the breakdown of the race/ethnicity of female students with an IEP suspended &gt;10 days to the breakdown of the race/ethnicity of all female students with an IEP">
          <a:extLst>
            <a:ext uri="{FF2B5EF4-FFF2-40B4-BE49-F238E27FC236}">
              <a16:creationId xmlns:a16="http://schemas.microsoft.com/office/drawing/2014/main" id="{E6DA18A7-D9B0-408A-8016-8FFF97050AA1}"/>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xdr:row>
      <xdr:rowOff>142875</xdr:rowOff>
    </xdr:from>
    <xdr:to>
      <xdr:col>1</xdr:col>
      <xdr:colOff>0</xdr:colOff>
      <xdr:row>13</xdr:row>
      <xdr:rowOff>0</xdr:rowOff>
    </xdr:to>
    <xdr:graphicFrame macro="">
      <xdr:nvGraphicFramePr>
        <xdr:cNvPr id="8" name="Chart 7" descr="Bar chart comparing the breakdown of the race/ethnicity of male students with an IEP suspended &gt;10 days to the breakdown of the race/ethnicity of all male students with an IEP">
          <a:extLst>
            <a:ext uri="{FF2B5EF4-FFF2-40B4-BE49-F238E27FC236}">
              <a16:creationId xmlns:a16="http://schemas.microsoft.com/office/drawing/2014/main" id="{AF52BB2F-51E3-4856-9DD8-BB89B3A2E43D}"/>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xdr:row>
      <xdr:rowOff>180975</xdr:rowOff>
    </xdr:from>
    <xdr:to>
      <xdr:col>1</xdr:col>
      <xdr:colOff>0</xdr:colOff>
      <xdr:row>5</xdr:row>
      <xdr:rowOff>0</xdr:rowOff>
    </xdr:to>
    <xdr:graphicFrame macro="">
      <xdr:nvGraphicFramePr>
        <xdr:cNvPr id="9" name="Chart 8" descr="Bar chart comparing the breakdown of the race/ethnicity of male students with an IEP to the breakdown of the race/ethnicity of all male students">
          <a:extLst>
            <a:ext uri="{FF2B5EF4-FFF2-40B4-BE49-F238E27FC236}">
              <a16:creationId xmlns:a16="http://schemas.microsoft.com/office/drawing/2014/main" id="{170ABCD8-81B6-4919-83DB-17991CCC1857}"/>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0</xdr:colOff>
      <xdr:row>3</xdr:row>
      <xdr:rowOff>0</xdr:rowOff>
    </xdr:to>
    <xdr:graphicFrame macro="">
      <xdr:nvGraphicFramePr>
        <xdr:cNvPr id="3" name="Chart 2" descr="Bar chart comparing the breakdown of the race/ethnicity of students referred for disciplinary action compared to the breakdown of the race/ethnicity of all students">
          <a:extLst>
            <a:ext uri="{FF2B5EF4-FFF2-40B4-BE49-F238E27FC236}">
              <a16:creationId xmlns:a16="http://schemas.microsoft.com/office/drawing/2014/main" id="{5E700FFA-D734-4DD1-965F-04BA61387759}"/>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14289</xdr:rowOff>
    </xdr:from>
    <xdr:to>
      <xdr:col>0</xdr:col>
      <xdr:colOff>8381999</xdr:colOff>
      <xdr:row>5</xdr:row>
      <xdr:rowOff>11907</xdr:rowOff>
    </xdr:to>
    <xdr:graphicFrame macro="">
      <xdr:nvGraphicFramePr>
        <xdr:cNvPr id="4" name="Chart 3" descr="Bar chart comparing the breakdown of the race/ethnicity of male students referred for disciplinary action compared to the breakdown of the race/ethnicity of all male students">
          <a:extLst>
            <a:ext uri="{FF2B5EF4-FFF2-40B4-BE49-F238E27FC236}">
              <a16:creationId xmlns:a16="http://schemas.microsoft.com/office/drawing/2014/main" id="{857F5950-A862-4C91-BA3C-3C7A670F7D84}"/>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0</xdr:col>
      <xdr:colOff>8362950</xdr:colOff>
      <xdr:row>7</xdr:row>
      <xdr:rowOff>0</xdr:rowOff>
    </xdr:to>
    <xdr:graphicFrame macro="">
      <xdr:nvGraphicFramePr>
        <xdr:cNvPr id="5" name="Chart 4" descr="Bar chart comparing the breakdown of the race/ethnicity of female students referred for disciplinary action compared to the breakdown of the race/ethnicity of all female students">
          <a:extLst>
            <a:ext uri="{FF2B5EF4-FFF2-40B4-BE49-F238E27FC236}">
              <a16:creationId xmlns:a16="http://schemas.microsoft.com/office/drawing/2014/main" id="{AC8A7A26-5AC7-4E5D-8CA4-76276D3DC3FF}"/>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0</xdr:rowOff>
    </xdr:from>
    <xdr:to>
      <xdr:col>0</xdr:col>
      <xdr:colOff>8372475</xdr:colOff>
      <xdr:row>3</xdr:row>
      <xdr:rowOff>0</xdr:rowOff>
    </xdr:to>
    <xdr:graphicFrame macro="">
      <xdr:nvGraphicFramePr>
        <xdr:cNvPr id="4" name="Chart 3" descr="Bar chart comparing the breakdown of the race/ethnicity of disciplinary referrals compared to the breakdown of the race/ethnicity of all students">
          <a:extLst>
            <a:ext uri="{FF2B5EF4-FFF2-40B4-BE49-F238E27FC236}">
              <a16:creationId xmlns:a16="http://schemas.microsoft.com/office/drawing/2014/main" id="{99165C1F-DFF2-4740-ADE7-8C4410C88909}"/>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8362951</xdr:colOff>
      <xdr:row>5</xdr:row>
      <xdr:rowOff>9525</xdr:rowOff>
    </xdr:to>
    <xdr:graphicFrame macro="">
      <xdr:nvGraphicFramePr>
        <xdr:cNvPr id="5" name="Chart 4" descr="Bar chart comparing the breakdown of the race/ethnicity of male disciplinary referrals compared to the breakdown of the race/ethnicity of all male students">
          <a:extLst>
            <a:ext uri="{FF2B5EF4-FFF2-40B4-BE49-F238E27FC236}">
              <a16:creationId xmlns:a16="http://schemas.microsoft.com/office/drawing/2014/main" id="{73B25664-F49B-4A4A-980E-10297944A3B1}"/>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xdr:row>
      <xdr:rowOff>171450</xdr:rowOff>
    </xdr:from>
    <xdr:to>
      <xdr:col>1</xdr:col>
      <xdr:colOff>0</xdr:colOff>
      <xdr:row>6</xdr:row>
      <xdr:rowOff>5191125</xdr:rowOff>
    </xdr:to>
    <xdr:graphicFrame macro="">
      <xdr:nvGraphicFramePr>
        <xdr:cNvPr id="6" name="Chart 5" descr="Bar chart comparing the breakdown of the race/ethnicity of female disciplinary referrals compared to the breakdown of the race/ethnicity of all female students">
          <a:extLst>
            <a:ext uri="{FF2B5EF4-FFF2-40B4-BE49-F238E27FC236}">
              <a16:creationId xmlns:a16="http://schemas.microsoft.com/office/drawing/2014/main" id="{70C08C3A-436C-4B19-A417-7FCABE57DE6D}"/>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9525</xdr:colOff>
      <xdr:row>3</xdr:row>
      <xdr:rowOff>0</xdr:rowOff>
    </xdr:to>
    <xdr:graphicFrame macro="">
      <xdr:nvGraphicFramePr>
        <xdr:cNvPr id="4" name="Chart 3" descr="Bar chart comparing the breakdown of the race/ethnicity of suspended students to the breakdown of the race/ethnicity of all students">
          <a:extLst>
            <a:ext uri="{FF2B5EF4-FFF2-40B4-BE49-F238E27FC236}">
              <a16:creationId xmlns:a16="http://schemas.microsoft.com/office/drawing/2014/main" id="{1521579F-F315-4267-99F7-A441D8FC931A}"/>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1</xdr:col>
      <xdr:colOff>0</xdr:colOff>
      <xdr:row>5</xdr:row>
      <xdr:rowOff>9525</xdr:rowOff>
    </xdr:to>
    <xdr:graphicFrame macro="">
      <xdr:nvGraphicFramePr>
        <xdr:cNvPr id="7" name="Chart 6" descr="Bar chart comparing the breakdown of the race/ethnicity of suspended male students to the breakdown of the race/ethnicity of all male students">
          <a:extLst>
            <a:ext uri="{FF2B5EF4-FFF2-40B4-BE49-F238E27FC236}">
              <a16:creationId xmlns:a16="http://schemas.microsoft.com/office/drawing/2014/main" id="{1DF58EF8-B13C-4AB9-A12A-B2F74DAE6BDB}"/>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1</xdr:col>
      <xdr:colOff>0</xdr:colOff>
      <xdr:row>7</xdr:row>
      <xdr:rowOff>0</xdr:rowOff>
    </xdr:to>
    <xdr:graphicFrame macro="">
      <xdr:nvGraphicFramePr>
        <xdr:cNvPr id="8" name="Chart 7" descr="Bar chart comparing the breakdown of the race/ethnicity of suspended female students to the breakdown of the race/ethnicity of all female students">
          <a:extLst>
            <a:ext uri="{FF2B5EF4-FFF2-40B4-BE49-F238E27FC236}">
              <a16:creationId xmlns:a16="http://schemas.microsoft.com/office/drawing/2014/main" id="{EF779A40-EA37-432C-8F78-8543B597A564}"/>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9527</xdr:colOff>
      <xdr:row>2</xdr:row>
      <xdr:rowOff>9527</xdr:rowOff>
    </xdr:from>
    <xdr:to>
      <xdr:col>1</xdr:col>
      <xdr:colOff>1</xdr:colOff>
      <xdr:row>2</xdr:row>
      <xdr:rowOff>5075465</xdr:rowOff>
    </xdr:to>
    <xdr:graphicFrame macro="">
      <xdr:nvGraphicFramePr>
        <xdr:cNvPr id="2" name="Chart 1" descr="Bar chart showing the breakdown of the race/ethnicity of the female students committing the five most common infractions">
          <a:extLst>
            <a:ext uri="{FF2B5EF4-FFF2-40B4-BE49-F238E27FC236}">
              <a16:creationId xmlns:a16="http://schemas.microsoft.com/office/drawing/2014/main" id="{A4CB02E2-DFF2-4D22-A9BA-AE4E097683C5}"/>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xdr:rowOff>
    </xdr:from>
    <xdr:to>
      <xdr:col>0</xdr:col>
      <xdr:colOff>8372475</xdr:colOff>
      <xdr:row>5</xdr:row>
      <xdr:rowOff>0</xdr:rowOff>
    </xdr:to>
    <xdr:graphicFrame macro="">
      <xdr:nvGraphicFramePr>
        <xdr:cNvPr id="7" name="Chart 6" descr="Bar chart showing the breakdown of the race/ethnicity of the male students committing the five most common infractions">
          <a:extLst>
            <a:ext uri="{FF2B5EF4-FFF2-40B4-BE49-F238E27FC236}">
              <a16:creationId xmlns:a16="http://schemas.microsoft.com/office/drawing/2014/main" id="{E48D1AA0-C454-4788-9F08-3AB379778C42}"/>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1</xdr:rowOff>
    </xdr:from>
    <xdr:to>
      <xdr:col>1</xdr:col>
      <xdr:colOff>0</xdr:colOff>
      <xdr:row>7</xdr:row>
      <xdr:rowOff>0</xdr:rowOff>
    </xdr:to>
    <xdr:graphicFrame macro="">
      <xdr:nvGraphicFramePr>
        <xdr:cNvPr id="9" name="Chart 8" descr="Bar chart showing the breakdown of the race/ethnicity of the male students suspended for committing the three most common infractions">
          <a:extLst>
            <a:ext uri="{FF2B5EF4-FFF2-40B4-BE49-F238E27FC236}">
              <a16:creationId xmlns:a16="http://schemas.microsoft.com/office/drawing/2014/main" id="{6C633B3B-9D1E-45CA-B350-56C2DAB038ED}"/>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xdr:row>
      <xdr:rowOff>13610</xdr:rowOff>
    </xdr:from>
    <xdr:to>
      <xdr:col>0</xdr:col>
      <xdr:colOff>8362950</xdr:colOff>
      <xdr:row>9</xdr:row>
      <xdr:rowOff>13607</xdr:rowOff>
    </xdr:to>
    <xdr:graphicFrame macro="">
      <xdr:nvGraphicFramePr>
        <xdr:cNvPr id="10" name="Chart 9" descr="Bar chart showing the breakdown of the race/ethnicity of the female students suspended for committing the three most common infractions">
          <a:extLst>
            <a:ext uri="{FF2B5EF4-FFF2-40B4-BE49-F238E27FC236}">
              <a16:creationId xmlns:a16="http://schemas.microsoft.com/office/drawing/2014/main" id="{632AE21E-B43C-47A3-9989-8C95D0AC64F6}"/>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xdr:row>
      <xdr:rowOff>6351</xdr:rowOff>
    </xdr:from>
    <xdr:to>
      <xdr:col>1</xdr:col>
      <xdr:colOff>1</xdr:colOff>
      <xdr:row>3</xdr:row>
      <xdr:rowOff>0</xdr:rowOff>
    </xdr:to>
    <xdr:graphicFrame macro="">
      <xdr:nvGraphicFramePr>
        <xdr:cNvPr id="3" name="Chart 2" descr="Bar chart comparing the percentage of students suspended 1, 2-3, 4-5, or &gt;5 times within each race/ethnicity">
          <a:extLst>
            <a:ext uri="{FF2B5EF4-FFF2-40B4-BE49-F238E27FC236}">
              <a16:creationId xmlns:a16="http://schemas.microsoft.com/office/drawing/2014/main" id="{279B53DB-16C2-4B99-95F1-51F0AAEB5F1F}"/>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180975</xdr:rowOff>
    </xdr:from>
    <xdr:to>
      <xdr:col>0</xdr:col>
      <xdr:colOff>8381999</xdr:colOff>
      <xdr:row>5</xdr:row>
      <xdr:rowOff>-1</xdr:rowOff>
    </xdr:to>
    <xdr:graphicFrame macro="">
      <xdr:nvGraphicFramePr>
        <xdr:cNvPr id="4" name="Chart 3" descr="Bar chart comparing the percentage of students by race/ethnicity suspended 1, 2-3, 4-5, or &gt;5 times">
          <a:extLst>
            <a:ext uri="{FF2B5EF4-FFF2-40B4-BE49-F238E27FC236}">
              <a16:creationId xmlns:a16="http://schemas.microsoft.com/office/drawing/2014/main" id="{1C937329-3130-44A2-9929-5E4D1D362BBF}"/>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E2C49D-5212-412E-973A-4B8830B6D348}" name="Table1" displayName="Table1" ref="A4:I7" totalsRowShown="0" headerRowDxfId="307" dataDxfId="305" headerRowBorderDxfId="306" tableBorderDxfId="304">
  <autoFilter ref="A4:I7" xr:uid="{2CF28B12-E540-485C-9E37-45B167974601}"/>
  <tableColumns count="9">
    <tableColumn id="1" xr3:uid="{4D17ED92-F3AE-41B7-A3C2-6330CB71B18B}" name="Race/Ethnicity" dataDxfId="303"/>
    <tableColumn id="2" xr3:uid="{79486C90-9C77-4668-B3CB-C69F5041242B}" name="American Indian" dataDxfId="302"/>
    <tableColumn id="3" xr3:uid="{64028C58-3011-41E5-B16C-166C17D171E9}" name="Asian" dataDxfId="301"/>
    <tableColumn id="4" xr3:uid="{45DFFA29-C983-488F-9B8B-7DC4D425A896}" name="Black or African American" dataDxfId="300"/>
    <tableColumn id="5" xr3:uid="{D32CCD6A-5D26-4411-A95B-336A75660815}" name="Hispanic" dataDxfId="299"/>
    <tableColumn id="6" xr3:uid="{CB0901B9-CDDE-4FF1-9C35-036A000C8FA9}" name="Hawaiian or Pacific Islander" dataDxfId="298"/>
    <tableColumn id="7" xr3:uid="{F1E739AB-04C5-43C2-9390-CC2456D631B9}" name="Two or more races" dataDxfId="297"/>
    <tableColumn id="8" xr3:uid="{B269E194-7EDE-4EDC-9D8E-26EDDDF232A8}" name="White" dataDxfId="296"/>
    <tableColumn id="9" xr3:uid="{618FE034-3547-4FB6-A177-8F7A42844A20}" name="Total" dataDxfId="295">
      <calculatedColumnFormula>SUM(B5:H5)</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CBF57DA-C3FA-46CD-8482-82BC10CD781E}" name="Table10" displayName="Table10" ref="A10:I13" totalsRowShown="0" headerRowDxfId="190" dataDxfId="188" headerRowBorderDxfId="189" tableBorderDxfId="187">
  <autoFilter ref="A10:I13" xr:uid="{C09D741A-7EDD-4EE3-8E68-323F378586AA}"/>
  <tableColumns count="9">
    <tableColumn id="1" xr3:uid="{68359568-E0F4-4605-AB4E-F38841F19219}" name="Race/Ethnicity" dataDxfId="186"/>
    <tableColumn id="2" xr3:uid="{F6EBB1AD-AD19-4DDD-B307-78CED89B6A1A}" name="American Indian" dataDxfId="185"/>
    <tableColumn id="3" xr3:uid="{B3019C0A-12B9-4BE6-AEDE-4E020E5D2D06}" name="Asian" dataDxfId="184"/>
    <tableColumn id="4" xr3:uid="{584EAAE2-0B0E-4E91-87C0-0FC43D593656}" name="Black or African American" dataDxfId="183"/>
    <tableColumn id="5" xr3:uid="{EC5780A5-4C7A-44EF-B9BF-DE7D9A5DFFA6}" name="Hispanic" dataDxfId="182"/>
    <tableColumn id="6" xr3:uid="{102A0D45-CF87-4043-BFD9-C55CC10CF945}" name="Hawaiian or Pacific Islander" dataDxfId="181"/>
    <tableColumn id="7" xr3:uid="{980DA149-0062-40DA-8FB4-5EAEAB2DEAE3}" name="Two or more races" dataDxfId="180"/>
    <tableColumn id="8" xr3:uid="{B04B47D9-6BB0-49AA-A7CC-2A31B4088E6B}" name="White" dataDxfId="179"/>
    <tableColumn id="9" xr3:uid="{E2602E8F-3A61-45CC-9437-D516FCFA1A45}" name="Total" dataDxfId="178">
      <calculatedColumnFormula>IF($I$5=0,0,I5/I$5)</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F3AEAEC-F9F1-47EB-9CE3-6DDDC9A16FF5}" name="Table11" displayName="Table11" ref="A4:I7" totalsRowShown="0" headerRowDxfId="177" dataDxfId="175" headerRowBorderDxfId="176" tableBorderDxfId="174">
  <autoFilter ref="A4:I7" xr:uid="{B0F3007F-FA75-455D-918E-889CCBCE7209}"/>
  <tableColumns count="9">
    <tableColumn id="1" xr3:uid="{474E83C2-59E1-4A5A-BA1B-9CBCE6BC86F4}" name="Race/Ethnicity" dataDxfId="173"/>
    <tableColumn id="2" xr3:uid="{A0F5ACB5-E90E-4176-8AC5-85951C702AE9}" name="American Indian" dataDxfId="172"/>
    <tableColumn id="3" xr3:uid="{5DF43416-35A1-4A07-9FE8-DF1CAF07B251}" name="Asian" dataDxfId="171"/>
    <tableColumn id="4" xr3:uid="{E732E575-5066-499C-9F0F-455BC55D4750}" name="Black or African American" dataDxfId="170"/>
    <tableColumn id="5" xr3:uid="{61B3B52D-6A10-480F-B75C-CC136426B393}" name="Hispanic" dataDxfId="169"/>
    <tableColumn id="6" xr3:uid="{7CD279E5-9CAF-4FB6-B462-E7AD8BEE1491}" name="Hawaiian or Pacific Islander" dataDxfId="168"/>
    <tableColumn id="7" xr3:uid="{AB498E32-6763-42A6-94A4-B2A6691A7DED}" name="Two or more races" dataDxfId="167"/>
    <tableColumn id="8" xr3:uid="{81B2BE4A-0B6E-45C1-B962-E5E9B2976B94}" name="White" dataDxfId="166"/>
    <tableColumn id="9" xr3:uid="{716B6F20-F5BC-401C-9CEB-02A392E08685}" name="Total" dataDxfId="165">
      <calculatedColumnFormula>SUM(B5:H5)</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4CB5FBD-81BC-43DE-909A-0E00C1DAB2D8}" name="Table12" displayName="Table12" ref="A10:I13" totalsRowShown="0" headerRowDxfId="164" dataDxfId="162" headerRowBorderDxfId="163" tableBorderDxfId="161">
  <autoFilter ref="A10:I13" xr:uid="{05CC61D1-208C-48D0-85B1-C86B89BED074}"/>
  <tableColumns count="9">
    <tableColumn id="1" xr3:uid="{6D4547EB-222D-48C7-80C7-D60A4F11CFB8}" name="Race/Ethnicity" dataDxfId="160"/>
    <tableColumn id="2" xr3:uid="{7580320B-DC76-46D9-8B9A-535075893D16}" name="American Indian" dataDxfId="159"/>
    <tableColumn id="3" xr3:uid="{6B7682C3-DDA7-437B-9C94-CF31865ABF7A}" name="Asian" dataDxfId="158"/>
    <tableColumn id="4" xr3:uid="{7C9670A6-99C5-40B9-B518-0F343E0A0CB0}" name="Black or African American" dataDxfId="157"/>
    <tableColumn id="5" xr3:uid="{D42AF3F0-D296-4883-AD47-3B58D971AE8C}" name="Hispanic" dataDxfId="156"/>
    <tableColumn id="6" xr3:uid="{873ACB41-8EF6-471B-9D8D-AD00B71FFD25}" name="Hawaiian or Pacific Islander" dataDxfId="155"/>
    <tableColumn id="7" xr3:uid="{68C90E48-2E88-4F90-A833-3E11FEE69BC0}" name="Two or more races" dataDxfId="154"/>
    <tableColumn id="8" xr3:uid="{7AD07867-727F-479C-80B9-EEBD1C7B29D9}" name="White" dataDxfId="153"/>
    <tableColumn id="9" xr3:uid="{5B6C632E-3CFA-4708-85FA-87A486DCEB22}" name="Total" dataDxfId="152">
      <calculatedColumnFormula>IF($I$5=0,0,I5/$I$5)</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D60D2DF-8A19-4E0B-83F0-A3324F27FEC3}" name="Table13" displayName="Table13" ref="A5:J12" totalsRowShown="0" headerRowDxfId="151" dataDxfId="149" headerRowBorderDxfId="150" tableBorderDxfId="148">
  <autoFilter ref="A5:J12" xr:uid="{B92417D9-BDE1-4D86-A6EE-B116214BEC29}"/>
  <tableColumns count="10">
    <tableColumn id="1" xr3:uid="{700DD8A2-64B2-4AE4-B34C-79617A566FA0}" name="Female Infractions" dataDxfId="147"/>
    <tableColumn id="2" xr3:uid="{D07A7C37-0704-4599-AA04-68B04EC8587A}" name="Infraction" dataDxfId="146"/>
    <tableColumn id="3" xr3:uid="{7AA276D0-5BBD-49FC-A845-80AE7CD464F9}" name="American Indian" dataDxfId="145"/>
    <tableColumn id="4" xr3:uid="{EEB66E4D-C1C9-4DC9-A3BF-77EFA0070B28}" name="Asian" dataDxfId="144"/>
    <tableColumn id="5" xr3:uid="{1DD3CE15-8674-4828-B602-762A23083A49}" name="Black or African American" dataDxfId="143"/>
    <tableColumn id="6" xr3:uid="{E950C4C7-0CBB-4144-B597-90CDF9D84F12}" name="Hispanic" dataDxfId="142"/>
    <tableColumn id="7" xr3:uid="{8C7341F8-E680-42DD-9064-08D77144AD4E}" name="Hawaiian or Pacific Islander" dataDxfId="141"/>
    <tableColumn id="8" xr3:uid="{F38D54DF-977F-4577-AF52-99E616B4A4E1}" name="Two or more races" dataDxfId="140"/>
    <tableColumn id="9" xr3:uid="{F40F6BEE-3061-46D7-A694-10734B07B1A4}" name="White" dataDxfId="139"/>
    <tableColumn id="10" xr3:uid="{D87EE101-124A-4A2B-99C2-20E8C2412245}" name="All students" dataDxfId="138"/>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3B88DAA-B0A4-4944-923E-3CF98F089B71}" name="Table14" displayName="Table14" ref="A14:I19" totalsRowShown="0" headerRowDxfId="137" dataDxfId="135" headerRowBorderDxfId="136" tableBorderDxfId="134" totalsRowBorderDxfId="133">
  <autoFilter ref="A14:I19" xr:uid="{F27325D4-C270-4654-AF78-3CB9655E3ED8}"/>
  <tableColumns count="9">
    <tableColumn id="1" xr3:uid="{9083A4B9-CE49-45EC-A6A8-E0CAABD91E6D}" name="Female Infractions" dataDxfId="132"/>
    <tableColumn id="2" xr3:uid="{161DD0AF-E08F-4041-BA88-CF70A503CD74}" name="Infraction" dataDxfId="131">
      <calculatedColumnFormula>B6</calculatedColumnFormula>
    </tableColumn>
    <tableColumn id="3" xr3:uid="{9D79033E-BF62-4BC4-8315-8E947A6D8E43}" name="American Indian" dataDxfId="130"/>
    <tableColumn id="4" xr3:uid="{4B20CD20-C536-4EC8-ACA0-44CBEAD245C4}" name="Asian" dataDxfId="129"/>
    <tableColumn id="5" xr3:uid="{0D0882B1-E8DA-4608-9F90-188FEDAADDA2}" name="Black or African American" dataDxfId="128"/>
    <tableColumn id="6" xr3:uid="{BB9C61BF-83D9-4C88-BFF8-11DCB3A78ED4}" name="Hispanic" dataDxfId="127"/>
    <tableColumn id="7" xr3:uid="{CF24DDFF-00EF-4221-B3ED-87A6360CD0FA}" name="Hawaiian or Pacific Islander" dataDxfId="126"/>
    <tableColumn id="8" xr3:uid="{0389B8A6-FF23-47E2-85D4-B21F77EB7480}" name="Two or more races" dataDxfId="125"/>
    <tableColumn id="9" xr3:uid="{F619A4AD-7191-4766-ABB2-9DA9EC28FD91}" name="White" dataDxfId="124"/>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ED150ED-D8D5-4728-A71E-EA72F68187C1}" name="Table15" displayName="Table15" ref="A22:J28" totalsRowShown="0" headerRowDxfId="123" dataDxfId="121" headerRowBorderDxfId="122" tableBorderDxfId="120">
  <autoFilter ref="A22:J28" xr:uid="{42F38468-9141-4ACC-8EB9-1A46804180D2}"/>
  <tableColumns count="10">
    <tableColumn id="1" xr3:uid="{11816D1A-C3E4-49BB-ABA4-472F6CEDC0B9}" name="Male Infractions" dataDxfId="119"/>
    <tableColumn id="2" xr3:uid="{52BD49B0-2BDF-45F8-9FD9-C0A8CA0E436A}" name="Infraction" dataDxfId="118"/>
    <tableColumn id="3" xr3:uid="{4F0C0610-F2D9-4475-8DC1-DBB210849533}" name="American Indian" dataDxfId="117"/>
    <tableColumn id="4" xr3:uid="{9EF205E4-D3E6-415D-81B5-410B413B961E}" name="Asian" dataDxfId="116"/>
    <tableColumn id="5" xr3:uid="{50425F08-D0C7-4AA3-8A07-11D43248114B}" name="Black or African American" dataDxfId="115"/>
    <tableColumn id="6" xr3:uid="{493C6E59-833A-4131-8106-D1411C49AB23}" name="Hispanic" dataDxfId="114"/>
    <tableColumn id="7" xr3:uid="{D3BF00AD-B0D0-4E79-BF55-CE533B14CB8F}" name="Hawaiian or Pacific Islander" dataDxfId="113"/>
    <tableColumn id="8" xr3:uid="{352A546A-A4D7-468B-BF72-5E08217A3D91}" name="Two or more races" dataDxfId="112"/>
    <tableColumn id="9" xr3:uid="{8CD66E06-A821-4FF9-977C-BBD0C1455BF4}" name="White" dataDxfId="111"/>
    <tableColumn id="10" xr3:uid="{5DACFBC0-DDDB-4E66-ADBF-AFC45048361D}" name="All students" dataDxfId="110"/>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A28C658-0DA5-44B2-B62C-E21CA37E63B0}" name="Table16" displayName="Table16" ref="A31:I36" totalsRowShown="0" headerRowDxfId="109" dataDxfId="107" headerRowBorderDxfId="108" tableBorderDxfId="106" totalsRowBorderDxfId="105">
  <autoFilter ref="A31:I36" xr:uid="{864F5A4B-CEA6-4748-B819-565A22528AC5}"/>
  <tableColumns count="9">
    <tableColumn id="1" xr3:uid="{136B93D8-44C2-4887-B3A0-BA4E44D99102}" name="Male Infractions" dataDxfId="104"/>
    <tableColumn id="2" xr3:uid="{55A601C7-420B-4BBF-B8BA-701CC670901F}" name="Infraction" dataDxfId="103">
      <calculatedColumnFormula>B23</calculatedColumnFormula>
    </tableColumn>
    <tableColumn id="3" xr3:uid="{D1FD4AD7-ADF0-4A7E-90C4-BBBEDE9721FE}" name="American Indian" dataDxfId="102"/>
    <tableColumn id="4" xr3:uid="{A6EF6C1B-8C0E-40BD-B873-816BE4A964BD}" name="Asian" dataDxfId="101"/>
    <tableColumn id="5" xr3:uid="{16F9EBCA-05AE-4E3B-B03B-1D09F07249B9}" name="Black or African American" dataDxfId="100"/>
    <tableColumn id="6" xr3:uid="{D74467C8-0B05-4880-BB02-CFB33D75F731}" name="Hispanic" dataDxfId="99"/>
    <tableColumn id="7" xr3:uid="{94B68073-D2B8-4D20-A97D-99391E4EFFB3}" name="Hawaiian or Pacific Islander" dataDxfId="98"/>
    <tableColumn id="8" xr3:uid="{769E062F-AE32-45B0-9CFD-3867D8FC76F4}" name="Two or more races" dataDxfId="97"/>
    <tableColumn id="9" xr3:uid="{8AAFC383-F56F-4B17-A48E-CBC62DF89073}" name="White" dataDxfId="96"/>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FFC1243-227D-434D-AC77-BB2780557268}" name="Table17" displayName="Table17" ref="A39:J43" totalsRowShown="0" headerRowDxfId="95" dataDxfId="93" headerRowBorderDxfId="94" tableBorderDxfId="92">
  <autoFilter ref="A39:J43" xr:uid="{69E33F85-73FC-4662-8C19-12C2773472BD}"/>
  <tableColumns count="10">
    <tableColumn id="1" xr3:uid="{19754CC0-E86F-4600-8EF5-88116E1B5357}" name="Female Infractions" dataDxfId="91"/>
    <tableColumn id="2" xr3:uid="{5F57A69D-641D-4ADF-A934-12179DD42436}" name="Infraction" dataDxfId="90"/>
    <tableColumn id="3" xr3:uid="{96194BB9-2C5C-4528-AFF9-FFC16D73AC2F}" name="American Indian" dataDxfId="89"/>
    <tableColumn id="4" xr3:uid="{9EBF2432-E083-441E-88DC-BA09C1DA9D39}" name="Asian" dataDxfId="88"/>
    <tableColumn id="5" xr3:uid="{9D93A187-40FD-46A7-A3E7-9464F9CEA9E3}" name="Black or African American" dataDxfId="87"/>
    <tableColumn id="6" xr3:uid="{7BB74550-5A84-4240-B153-EDAA4DBB0FA3}" name="Hispanic" dataDxfId="86"/>
    <tableColumn id="7" xr3:uid="{01F3B9F1-11BD-4454-A117-40A01F41CC41}" name="Hawaiian or Pacific Islander" dataDxfId="85"/>
    <tableColumn id="8" xr3:uid="{3753C1D0-9660-4FB7-A108-D1EAB5EEB99F}" name="Two or more races" dataDxfId="84"/>
    <tableColumn id="9" xr3:uid="{88211438-E8DD-49C9-A592-45AEDADCAACD}" name="White" dataDxfId="83"/>
    <tableColumn id="10" xr3:uid="{DC1FA486-94AB-4367-B0FA-0A0ED8A7D404}" name="All students" dataDxfId="8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53EA85-78DD-4BEE-A0B9-349C60B2E342}" name="Table18" displayName="Table18" ref="A46:I49" totalsRowShown="0" headerRowDxfId="81" dataDxfId="79" headerRowBorderDxfId="80" tableBorderDxfId="78" totalsRowBorderDxfId="77">
  <autoFilter ref="A46:I49" xr:uid="{247C05C8-5D6F-4527-9C3D-527E3908139F}"/>
  <tableColumns count="9">
    <tableColumn id="1" xr3:uid="{68F78D10-0BF9-489A-8D6D-1620FCB79E15}" name="Female Infractions" dataDxfId="76"/>
    <tableColumn id="2" xr3:uid="{BE2F7A99-970A-4E90-BD64-DF40B0AF9AF0}" name="Infraction" dataDxfId="75">
      <calculatedColumnFormula>B40</calculatedColumnFormula>
    </tableColumn>
    <tableColumn id="3" xr3:uid="{D63159D1-7616-4251-B13A-B4171B72ABF0}" name="American Indian" dataDxfId="74"/>
    <tableColumn id="4" xr3:uid="{AA2D27F7-882E-43F6-9D48-5E3F82FD7B51}" name="Asian" dataDxfId="73"/>
    <tableColumn id="5" xr3:uid="{5134FD90-4521-4173-B1AB-D82B5D898D90}" name="Black or African American" dataDxfId="72"/>
    <tableColumn id="6" xr3:uid="{A0A21928-4DD2-4D19-8BD9-4CE31B3D153F}" name="Hispanic" dataDxfId="71"/>
    <tableColumn id="7" xr3:uid="{B1AE4FD9-572B-49CC-8D42-FF5F435792DC}" name="Hawaiian or Pacific Islander" dataDxfId="70"/>
    <tableColumn id="8" xr3:uid="{6DB49971-36DC-404C-925C-4809BBE7A283}" name="Two or more races" dataDxfId="69"/>
    <tableColumn id="9" xr3:uid="{272C733D-3C4E-48D8-90F4-11FC45CEF83A}" name="White" dataDxfId="6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C725BE2-ED2E-4C58-912B-25EB19600551}" name="Table19" displayName="Table19" ref="A52:J56" totalsRowShown="0" headerRowDxfId="67" dataDxfId="65" headerRowBorderDxfId="66" tableBorderDxfId="64">
  <autoFilter ref="A52:J56" xr:uid="{35C165C3-77D6-44E2-91CD-A0F6DB63D95D}"/>
  <tableColumns count="10">
    <tableColumn id="1" xr3:uid="{F20F0C90-50BC-431A-841A-85B94ED0B7A5}" name="Male Infractions" dataDxfId="63"/>
    <tableColumn id="2" xr3:uid="{A52F16C1-5DBB-4841-965A-FB0710EA49B8}" name="Infraction" dataDxfId="62"/>
    <tableColumn id="3" xr3:uid="{BD39B762-7E78-4CF0-AAFD-CEDBF81B95C6}" name="American Indian" dataDxfId="61"/>
    <tableColumn id="4" xr3:uid="{819779E4-57B5-4F0F-8AF7-5668E02F1E7D}" name="Asian" dataDxfId="60"/>
    <tableColumn id="5" xr3:uid="{83043C98-4453-4D8E-9F86-FBFDD71576EF}" name="Black or African American" dataDxfId="59"/>
    <tableColumn id="6" xr3:uid="{983E605B-BD2D-4153-AB05-ECF5A99824FC}" name="Hispanic" dataDxfId="58"/>
    <tableColumn id="7" xr3:uid="{298B72A4-11ED-49C7-BDD4-D94585B2A6C7}" name="Hawaiian or Pacific Islander" dataDxfId="57"/>
    <tableColumn id="8" xr3:uid="{85BA3B13-1B9A-4876-BA5D-447BCDAA9CCC}" name="Two or more races" dataDxfId="56"/>
    <tableColumn id="9" xr3:uid="{7882BCB0-C77C-403E-A3FB-A30D44E2A52C}" name="White" dataDxfId="55"/>
    <tableColumn id="10" xr3:uid="{0DCE8EEE-406C-4BB4-9B99-FC1D0A7AC640}" name="All students" dataDxfId="5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55138E-D451-4859-AAE6-6A8E22321AD7}" name="Table2" displayName="Table2" ref="A10:I13" totalsRowShown="0" headerRowDxfId="294" dataDxfId="292" headerRowBorderDxfId="293" tableBorderDxfId="291">
  <autoFilter ref="A10:I13" xr:uid="{1D36455D-CE88-4DBE-AFCB-841C0B9FE941}"/>
  <tableColumns count="9">
    <tableColumn id="1" xr3:uid="{76271D1D-3A2C-4056-A087-0151B5D353CD}" name="Race/Ethnicity" dataDxfId="290"/>
    <tableColumn id="2" xr3:uid="{94FA26D2-E1A2-46B4-ADEF-2B49C5D4E7A1}" name="American Indian" dataDxfId="289"/>
    <tableColumn id="3" xr3:uid="{720A66B3-9FA1-4B0B-9E38-5430E5A89A52}" name="Asian" dataDxfId="288"/>
    <tableColumn id="4" xr3:uid="{4EC8B5E1-4886-4807-A99E-64B5D3B42B0C}" name="Black or African American" dataDxfId="287"/>
    <tableColumn id="5" xr3:uid="{35C17F70-1673-4D64-9574-2843F4282CCD}" name="Hispanic" dataDxfId="286"/>
    <tableColumn id="6" xr3:uid="{1591DFC9-2881-4202-96A9-31E29AFDCC3D}" name="Hawaiian or Pacific Islander" dataDxfId="285"/>
    <tableColumn id="7" xr3:uid="{9FE8F010-593D-491F-8724-E31F1D005E02}" name="Two or more races" dataDxfId="284"/>
    <tableColumn id="8" xr3:uid="{763C2E07-0AA2-40DD-8D38-72197164F3C1}" name="White" dataDxfId="283"/>
    <tableColumn id="9" xr3:uid="{550888A7-6B71-4148-9452-007732FE0957}" name="Total" dataDxfId="282">
      <calculatedColumnFormula>IF(I$5=0,0,I5/I$5)</calculatedColumnFormula>
    </tableColumn>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08F25A3-820A-4709-912E-33DEBDCB194C}" name="Table20" displayName="Table20" ref="A59:I62" totalsRowShown="0" headerRowDxfId="53" dataDxfId="51" headerRowBorderDxfId="52" tableBorderDxfId="50" totalsRowBorderDxfId="49">
  <autoFilter ref="A59:I62" xr:uid="{0B374FB8-4F87-4A5E-9D4C-FDF4D1EB93E5}"/>
  <tableColumns count="9">
    <tableColumn id="1" xr3:uid="{8935B663-2F6E-4988-8488-BF663DD3AC7D}" name="Male Infractions" dataDxfId="48"/>
    <tableColumn id="2" xr3:uid="{FE7DE4E0-1FBD-45C3-A280-D957A71F4223}" name="Infraction" dataDxfId="47">
      <calculatedColumnFormula>B53</calculatedColumnFormula>
    </tableColumn>
    <tableColumn id="3" xr3:uid="{6E9D9F74-82A0-418F-862B-6AF0E36E5F75}" name="American Indian" dataDxfId="46"/>
    <tableColumn id="4" xr3:uid="{DB45D273-A814-45CF-A113-31CE8612C4D3}" name="Asian" dataDxfId="45"/>
    <tableColumn id="5" xr3:uid="{9510412A-1305-4EAB-BEB6-2A7D8D22E6EA}" name="Black or African American" dataDxfId="44"/>
    <tableColumn id="6" xr3:uid="{487EC25F-B807-422D-A3F8-2C204861B5EE}" name="Hispanic" dataDxfId="43"/>
    <tableColumn id="7" xr3:uid="{5A0F5CE2-65E6-4312-86A0-CC681B7BC987}" name="Hawaiian or Pacific Islander" dataDxfId="42"/>
    <tableColumn id="8" xr3:uid="{E93B4170-BBE7-46D1-9543-12278FF63747}" name="Two or more races" dataDxfId="41"/>
    <tableColumn id="9" xr3:uid="{9C4AE7B9-160C-4509-B5A1-63D696910913}" name="White" dataDxfId="40"/>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569E3FE-AAC1-4FF3-AB66-3103B07EB9F2}" name="Table21" displayName="Table21" ref="A4:I10" totalsRowShown="0" headerRowDxfId="39" dataDxfId="37" headerRowBorderDxfId="38" tableBorderDxfId="36" totalsRowBorderDxfId="35">
  <autoFilter ref="A4:I10" xr:uid="{16D65BD0-6255-44DE-9D49-2C512FAC790A}"/>
  <tableColumns count="9">
    <tableColumn id="1" xr3:uid="{3466D1CF-4666-47A1-85D2-184A53BE16F4}" name="Race/Ethnicity" dataDxfId="34"/>
    <tableColumn id="2" xr3:uid="{E5BED59E-7FA8-4F0C-8337-DF59BBA74AF3}" name="American Indian" dataDxfId="33"/>
    <tableColumn id="3" xr3:uid="{BFED8138-83BC-463A-B2F7-840CB69C9187}" name="Asian" dataDxfId="32"/>
    <tableColumn id="4" xr3:uid="{11CEC5B4-2A2A-46E0-A7FF-3D3EFEBFE7C3}" name="Black or African American" dataDxfId="31"/>
    <tableColumn id="5" xr3:uid="{1111242B-E0DD-4FED-A85C-511849D0E834}" name="Hispanic" dataDxfId="30"/>
    <tableColumn id="6" xr3:uid="{7F94ECC4-BD53-44FF-BED3-618A856AC2F4}" name="Hawaiian or Pacific Islander" dataDxfId="29"/>
    <tableColumn id="7" xr3:uid="{276BF40E-1DAD-412A-BCB8-B6886CD55ED0}" name="Two or more races" dataDxfId="28"/>
    <tableColumn id="8" xr3:uid="{8E7DF634-3F85-4353-8413-FC855E3561D6}" name="White" dataDxfId="27"/>
    <tableColumn id="9" xr3:uid="{E39D7C61-4CFD-4C69-84EB-481093AAE487}" name="Total" dataDxfId="26"/>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8B45B10-0DC0-4A51-9A1C-3BAEDDB39C43}" name="Table22" displayName="Table22" ref="A12:H16" totalsRowShown="0" headerRowDxfId="25" dataDxfId="23" headerRowBorderDxfId="24" tableBorderDxfId="22" totalsRowBorderDxfId="21">
  <autoFilter ref="A12:H16" xr:uid="{4B26A4F2-EB4C-4221-98B2-437156C22DEC}"/>
  <tableColumns count="8">
    <tableColumn id="1" xr3:uid="{A171D44E-29FA-4BF5-AF2C-B5716F209203}" name="Race/Ethnicity" dataDxfId="20"/>
    <tableColumn id="2" xr3:uid="{FBD344A6-9766-4200-83AF-C0ED9C84FCA5}" name="American Indian" dataDxfId="19">
      <calculatedColumnFormula>IF($B$9=0,0,B5/$B$9)</calculatedColumnFormula>
    </tableColumn>
    <tableColumn id="3" xr3:uid="{9B29B194-6714-4B07-895F-239EED7FB959}" name="Asian" dataDxfId="18">
      <calculatedColumnFormula>IF($C$9=0,0,C5/$C$9)</calculatedColumnFormula>
    </tableColumn>
    <tableColumn id="4" xr3:uid="{28F71D46-1DD5-4988-92DA-694553648863}" name="Black or African American" dataDxfId="17">
      <calculatedColumnFormula>IF($D$5=0,0,D5/$D$9)</calculatedColumnFormula>
    </tableColumn>
    <tableColumn id="5" xr3:uid="{9D0B2509-7BEB-4D21-935B-EE4F6A614E80}" name="Hispanic" dataDxfId="16">
      <calculatedColumnFormula>IF($E$9=0,0,E5/$E$9)</calculatedColumnFormula>
    </tableColumn>
    <tableColumn id="6" xr3:uid="{83FBE8B3-728A-4730-8138-8A620CD176E5}" name="Hawaiian or Pacific Islander" dataDxfId="15">
      <calculatedColumnFormula>IF($F$9=0,0,F5/$F$9)</calculatedColumnFormula>
    </tableColumn>
    <tableColumn id="7" xr3:uid="{4BBD561F-EBAA-466C-A571-5EFA59013731}" name="Two or more races" dataDxfId="14">
      <calculatedColumnFormula>IF($G$9=0,0,G5/$G$9)</calculatedColumnFormula>
    </tableColumn>
    <tableColumn id="8" xr3:uid="{4167694C-9E66-4A21-9EFB-8105E316F28E}" name="White" dataDxfId="13">
      <calculatedColumnFormula>IF($H$9=0,0,H5/$H$9)</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AD1FD0B-2F32-4537-A49D-8EA32466F1F1}" name="Table23" displayName="Table23" ref="A19:H23" totalsRowShown="0" headerRowDxfId="12" dataDxfId="10" headerRowBorderDxfId="11" tableBorderDxfId="9" totalsRowBorderDxfId="8">
  <autoFilter ref="A19:H23" xr:uid="{A10158BC-F3E9-41D0-A4A2-7BD94136573D}"/>
  <tableColumns count="8">
    <tableColumn id="1" xr3:uid="{9165F8DB-4296-4D76-B4CE-4C55D9CC22B9}" name="Race/Ethnicity" dataDxfId="7"/>
    <tableColumn id="2" xr3:uid="{CB7ED6BD-8E13-4811-80E0-AE5BC1DCB4A8}" name="American Indian" dataDxfId="6"/>
    <tableColumn id="3" xr3:uid="{217F7BD8-30F3-447C-BD5B-730BA94BF24F}" name="Asian" dataDxfId="5"/>
    <tableColumn id="4" xr3:uid="{371B2FFE-73A4-4EF9-9CC7-87F45B24202B}" name="Black or African American" dataDxfId="4"/>
    <tableColumn id="5" xr3:uid="{5178C501-112A-4B46-84F8-DB8E138AA872}" name="Hispanic" dataDxfId="3"/>
    <tableColumn id="6" xr3:uid="{CFFEBEAC-4980-4893-8F89-7EC652C13168}" name="Hawaiian or Pacific Islander" dataDxfId="2"/>
    <tableColumn id="7" xr3:uid="{C9E19D96-E47F-4842-B44B-AD27B4267A9B}" name="Two or more races" dataDxfId="1"/>
    <tableColumn id="8" xr3:uid="{7B5EBEA7-7656-4C13-9C8A-C55A3E76118C}" name="White"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512260-4FBF-4FD6-8F6B-A9A45F01476C}" name="Table3" displayName="Table3" ref="A16:I19" totalsRowShown="0" headerRowDxfId="281" dataDxfId="279" headerRowBorderDxfId="280" tableBorderDxfId="278">
  <autoFilter ref="A16:I19" xr:uid="{050ED938-320F-4BB9-8D0E-8958FDEEE294}"/>
  <tableColumns count="9">
    <tableColumn id="1" xr3:uid="{13BE3B2D-D6E8-4E84-812F-70A4EFBC3FC1}" name="Race/Ethnicity" dataDxfId="277"/>
    <tableColumn id="2" xr3:uid="{76CDBC36-5FA0-4B0D-B694-693696627E2B}" name="American Indian" dataDxfId="276"/>
    <tableColumn id="3" xr3:uid="{B600616D-206E-458E-9AAE-3D4346B7CD5B}" name="Asian" dataDxfId="275"/>
    <tableColumn id="4" xr3:uid="{2901102D-42BE-4EE7-AB0F-A8DE3F5C56B9}" name="Black or African American" dataDxfId="274"/>
    <tableColumn id="5" xr3:uid="{AA95FEB0-3CCB-4E0B-88F0-9E5FD3568E77}" name="Hispanic" dataDxfId="273"/>
    <tableColumn id="6" xr3:uid="{1F507486-3F10-4101-97B7-744358F9C43B}" name="Hawaiian or Pacific Islander" dataDxfId="272"/>
    <tableColumn id="7" xr3:uid="{38D08BFD-FCD2-4246-81AE-492168425ABA}" name="Two or more races" dataDxfId="271"/>
    <tableColumn id="8" xr3:uid="{318D1BB6-EB70-4A41-8F98-58824AEB141A}" name="White" dataDxfId="270"/>
    <tableColumn id="9" xr3:uid="{864CB74A-FC9D-44B7-B827-E045C307BA18}" name="Total" dataDxfId="269">
      <calculatedColumnFormula>SUM(B17:H17)</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CA0EDB9-29BC-4D23-A7D8-13D2033C48E6}" name="Table4" displayName="Table4" ref="A22:I25" totalsRowShown="0" headerRowDxfId="268" dataDxfId="266" headerRowBorderDxfId="267" tableBorderDxfId="265">
  <autoFilter ref="A22:I25" xr:uid="{F325E4BC-95E7-4E68-A5B4-51789C0370D6}"/>
  <tableColumns count="9">
    <tableColumn id="1" xr3:uid="{6C8D92D3-D15E-4BF6-AA78-7D38A54C2507}" name="Race/Ethnicity" dataDxfId="264"/>
    <tableColumn id="2" xr3:uid="{CFE00464-7914-4184-AE53-CFA80C484CC7}" name="American Indian" dataDxfId="263"/>
    <tableColumn id="3" xr3:uid="{5F229E40-4F9A-4B37-B7FD-E0276FD21371}" name="Asian" dataDxfId="262"/>
    <tableColumn id="4" xr3:uid="{4EBD9D65-F8D6-4050-A378-FF11B94B3840}" name="Black or African American" dataDxfId="261"/>
    <tableColumn id="5" xr3:uid="{391EDD43-1CAD-40A9-98F1-4C3867297AAA}" name="Hispanic" dataDxfId="260"/>
    <tableColumn id="6" xr3:uid="{69FAEB15-9EB7-452F-B395-25CC95B3BDD8}" name="Hawaiian or Pacific Islander" dataDxfId="259"/>
    <tableColumn id="7" xr3:uid="{92CFD558-4CC7-4521-9B87-1689BDF01107}" name="Two or more races" dataDxfId="258"/>
    <tableColumn id="8" xr3:uid="{04FF7A5B-A371-4708-BA65-1EC3C64E61D0}" name="White" dataDxfId="257"/>
    <tableColumn id="9" xr3:uid="{2191A1FD-D1F1-4422-8353-928F7EB90DA0}" name="Total" dataDxfId="256">
      <calculatedColumnFormula>IF(I$17=0,0,I17/I$17)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988170E-4812-4319-A750-65DF0A97DF93}" name="Table5" displayName="Table5" ref="A28:I31" totalsRowShown="0" headerRowDxfId="255" dataDxfId="253" headerRowBorderDxfId="254" tableBorderDxfId="252">
  <autoFilter ref="A28:I31" xr:uid="{0F45D074-282E-4FBA-8A4F-AB118A04D19D}"/>
  <tableColumns count="9">
    <tableColumn id="1" xr3:uid="{01F2B652-E863-4245-B1CA-4AF22EBB8D55}" name="Race/Ethnicity" dataDxfId="251"/>
    <tableColumn id="2" xr3:uid="{995CAA27-4B01-4E2A-850C-E2195FE602B2}" name="American Indian" dataDxfId="250"/>
    <tableColumn id="3" xr3:uid="{7178A56E-24C5-4735-B660-CC3B70A76037}" name="Asian" dataDxfId="249"/>
    <tableColumn id="4" xr3:uid="{8A611A93-0EF9-4D44-BF03-44168FBB62DB}" name="Black or African American" dataDxfId="248"/>
    <tableColumn id="5" xr3:uid="{47A18818-D5EB-47A4-B246-ECD00DBB2E21}" name="Hispanic" dataDxfId="247"/>
    <tableColumn id="6" xr3:uid="{5019E017-78BB-4061-AD66-EA4C701545CD}" name="Hawaiian or Pacific Islander" dataDxfId="246"/>
    <tableColumn id="7" xr3:uid="{D3D521DD-2C0A-428F-9132-5C7CDE79F5B4}" name="Two or more races" dataDxfId="245"/>
    <tableColumn id="8" xr3:uid="{4A0C4167-CCC1-4775-B8BD-8CDC674C4690}" name="White" dataDxfId="244"/>
    <tableColumn id="9" xr3:uid="{6E33A29A-51FE-46E2-BC46-571355784BFC}" name="Total" dataDxfId="243">
      <calculatedColumnFormula>I30+I31</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F4EE671-34B4-4D1C-A7CD-9F66B3E31126}" name="Table6" displayName="Table6" ref="A34:I37" totalsRowShown="0" headerRowDxfId="242" dataDxfId="240" headerRowBorderDxfId="241" tableBorderDxfId="239">
  <autoFilter ref="A34:I37" xr:uid="{6D895C12-E5B0-4018-8E37-D04E0A82EDA4}"/>
  <tableColumns count="9">
    <tableColumn id="1" xr3:uid="{2D7A472E-81F4-420A-860F-BE9E51005FE3}" name="Race/Ethnicity" dataDxfId="238"/>
    <tableColumn id="2" xr3:uid="{0B8845D6-2A86-4302-B949-7A7F19F5085E}" name="American Indian" dataDxfId="237"/>
    <tableColumn id="3" xr3:uid="{DCFAD6C9-863C-478B-8678-F0ECFED45A89}" name="Asian" dataDxfId="236"/>
    <tableColumn id="4" xr3:uid="{57F2D600-91EF-4611-8389-D62076BC9555}" name="Black or African American" dataDxfId="235"/>
    <tableColumn id="5" xr3:uid="{86CAB622-20EC-4CF2-80C5-77796FCDE794}" name="Hispanic" dataDxfId="234"/>
    <tableColumn id="6" xr3:uid="{8C66AAE2-1D0A-4A84-84B6-805BF15EA14F}" name="Hawaiian or Pacific Islander" dataDxfId="233"/>
    <tableColumn id="7" xr3:uid="{E9817CB6-CAB1-48E6-B9CE-D42713312763}" name="Two or more races" dataDxfId="232"/>
    <tableColumn id="8" xr3:uid="{77DC531C-5A11-49B1-BEB5-AE1F5AB1FC67}" name="White" dataDxfId="231"/>
    <tableColumn id="9" xr3:uid="{54C7D83A-6B66-4065-8068-260EB0067BFE}" name="Total" dataDxfId="230">
      <calculatedColumnFormula>IF(I$29=0,0,I29/I$29)</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5FEC23-63ED-407A-9D75-1113D77FE642}" name="Table7" displayName="Table7" ref="A4:I7" totalsRowShown="0" headerRowDxfId="229" dataDxfId="227" headerRowBorderDxfId="228" tableBorderDxfId="226">
  <autoFilter ref="A4:I7" xr:uid="{731D58E9-E736-4713-A095-6D395A086A06}"/>
  <tableColumns count="9">
    <tableColumn id="1" xr3:uid="{9A94A3E4-1EB6-49FD-8548-635D29973617}" name="Race/Ethnicity" dataDxfId="225"/>
    <tableColumn id="2" xr3:uid="{71D7265D-258A-418A-B94E-9C086EFC78E8}" name="American Indian" dataDxfId="224"/>
    <tableColumn id="3" xr3:uid="{BED89958-6754-4913-B6A6-5C8F7D5D3052}" name="Asian" dataDxfId="223"/>
    <tableColumn id="4" xr3:uid="{8CAE74AB-EED6-4D0E-A934-19656C5946A1}" name="Black or African American" dataDxfId="222"/>
    <tableColumn id="5" xr3:uid="{D1583031-F6BA-43F6-B6B3-35E62F42647A}" name="Hispanic" dataDxfId="221"/>
    <tableColumn id="6" xr3:uid="{EF4D5AFB-46A8-48B0-85D0-4D98DE278170}" name="Hawaiian or Pacific Islander" dataDxfId="220"/>
    <tableColumn id="7" xr3:uid="{E1B0D764-757F-45E5-B1A1-6494DCC33564}" name="Two or more races" dataDxfId="219"/>
    <tableColumn id="8" xr3:uid="{CBD3016E-576D-47CB-8731-7882598F92A1}" name="White" dataDxfId="218"/>
    <tableColumn id="9" xr3:uid="{9BD7DF08-7172-42DA-A6D1-3FB898C34558}" name="Total" dataDxfId="217">
      <calculatedColumnFormula>SUM(B5:H5)</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47DD4A9-939F-45F6-BE50-D06275211D30}" name="Table8" displayName="Table8" ref="A10:I13" totalsRowShown="0" headerRowDxfId="216" dataDxfId="214" headerRowBorderDxfId="215" tableBorderDxfId="213">
  <autoFilter ref="A10:I13" xr:uid="{A1BACA22-AEE3-421C-A5CE-BF2B9E16F6E7}"/>
  <tableColumns count="9">
    <tableColumn id="1" xr3:uid="{4A7125E7-956B-4ACC-8DA9-FC98B98D74D4}" name="Race/Ethnicity" dataDxfId="212"/>
    <tableColumn id="2" xr3:uid="{7775D222-C8CD-4F6D-9A2C-EBA1384C7345}" name="American Indian" dataDxfId="211"/>
    <tableColumn id="3" xr3:uid="{92552954-CA6F-4808-9E8E-8BA506CDA56B}" name="Asian" dataDxfId="210"/>
    <tableColumn id="4" xr3:uid="{E8122D6A-9F0E-4F73-AA73-9986772247F0}" name="Black or African American" dataDxfId="209"/>
    <tableColumn id="5" xr3:uid="{AE27E850-0C59-4103-A923-6590112EC3E6}" name="Hispanic" dataDxfId="208"/>
    <tableColumn id="6" xr3:uid="{5A6AE5A5-8E85-4E7E-9FC7-894A1A4A30DE}" name="Hawaiian or Pacific Islander" dataDxfId="207"/>
    <tableColumn id="7" xr3:uid="{85B8FF42-C296-457E-87D3-27AFE71615A9}" name="Two or more races" dataDxfId="206"/>
    <tableColumn id="8" xr3:uid="{2136C186-E77F-43E4-9C94-D518989E8BFA}" name="White" dataDxfId="205"/>
    <tableColumn id="9" xr3:uid="{90353D76-21ED-4D5D-B080-637D3E51B2B0}" name="Total" dataDxfId="204">
      <calculatedColumnFormula>IF($I$5=0,0,I5/I$5)</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94D1C7A-8FE9-4417-A378-8A6D5717AA1B}" name="Table9" displayName="Table9" ref="A4:I7" totalsRowShown="0" headerRowDxfId="203" dataDxfId="201" headerRowBorderDxfId="202" tableBorderDxfId="200">
  <autoFilter ref="A4:I7" xr:uid="{8219B10B-78EB-43DA-967C-D0D04D2596DF}"/>
  <tableColumns count="9">
    <tableColumn id="1" xr3:uid="{F2CD77D1-FF5E-4BC6-AF5B-F36CC3EF6C10}" name="Race/Ethnicity" dataDxfId="199"/>
    <tableColumn id="2" xr3:uid="{BD776CF8-F233-4EAC-AEF4-12437163B9FE}" name="American Indian" dataDxfId="198"/>
    <tableColumn id="3" xr3:uid="{D7C5F370-DD8D-45F0-BFE7-F4D63CA671BD}" name="Asian" dataDxfId="197"/>
    <tableColumn id="4" xr3:uid="{82B20C8A-082C-4FA4-A7C2-907F0A299A43}" name="Black or African American" dataDxfId="196"/>
    <tableColumn id="5" xr3:uid="{9CFF59AB-F718-4376-8F58-6950AC7A458F}" name="Hispanic" dataDxfId="195"/>
    <tableColumn id="6" xr3:uid="{9C58BA4A-4599-4C9B-ABB6-16635B2F61AE}" name="Hawaiian or Pacific Islander" dataDxfId="194"/>
    <tableColumn id="7" xr3:uid="{D26BAA28-951C-497B-A437-2D5DD02A19FD}" name="Two or more races" dataDxfId="193"/>
    <tableColumn id="8" xr3:uid="{0370B14C-9903-468C-9A57-B55B94121208}" name="White" dataDxfId="192"/>
    <tableColumn id="9" xr3:uid="{A68CE738-55EA-4E17-AEDA-7E85B307F9E6}" name="Total" dataDxfId="191">
      <calculatedColumnFormula>SUM(B5:H5)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printerSettings" Target="../printerSettings/printerSettings13.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 Id="rId9" Type="http://schemas.openxmlformats.org/officeDocument/2006/relationships/table" Target="../tables/table2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5.bin"/><Relationship Id="rId4" Type="http://schemas.openxmlformats.org/officeDocument/2006/relationships/table" Target="../tables/table2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7"/>
  <sheetViews>
    <sheetView tabSelected="1" zoomScaleNormal="100" workbookViewId="0">
      <selection activeCell="A8" sqref="A8"/>
    </sheetView>
  </sheetViews>
  <sheetFormatPr defaultColWidth="0" defaultRowHeight="15" zeroHeight="1" x14ac:dyDescent="0.25"/>
  <cols>
    <col min="1" max="1" width="101.85546875" style="31" customWidth="1"/>
    <col min="2" max="16384" width="8.85546875" style="31" hidden="1"/>
  </cols>
  <sheetData>
    <row r="1" spans="1:1" ht="26.25" x14ac:dyDescent="0.4">
      <c r="A1" s="30" t="s">
        <v>109</v>
      </c>
    </row>
    <row r="2" spans="1:1" x14ac:dyDescent="0.25"/>
    <row r="3" spans="1:1" ht="24" thickBot="1" x14ac:dyDescent="0.4">
      <c r="A3" s="32" t="s">
        <v>79</v>
      </c>
    </row>
    <row r="4" spans="1:1" ht="30.75" thickBot="1" x14ac:dyDescent="0.3">
      <c r="A4" s="33" t="s">
        <v>74</v>
      </c>
    </row>
    <row r="5" spans="1:1" x14ac:dyDescent="0.25"/>
    <row r="6" spans="1:1" ht="24" thickBot="1" x14ac:dyDescent="0.4">
      <c r="A6" s="34" t="s">
        <v>73</v>
      </c>
    </row>
    <row r="7" spans="1:1" ht="165.75" thickBot="1" x14ac:dyDescent="0.3">
      <c r="A7" s="33" t="s">
        <v>160</v>
      </c>
    </row>
    <row r="8" spans="1:1" x14ac:dyDescent="0.25">
      <c r="A8" s="35" t="s">
        <v>96</v>
      </c>
    </row>
    <row r="9" spans="1:1" hidden="1" x14ac:dyDescent="0.25"/>
    <row r="10" spans="1:1" hidden="1" x14ac:dyDescent="0.25"/>
    <row r="11" spans="1:1" hidden="1" x14ac:dyDescent="0.25"/>
    <row r="12" spans="1:1" hidden="1" x14ac:dyDescent="0.25"/>
    <row r="13" spans="1:1" hidden="1" x14ac:dyDescent="0.25"/>
    <row r="14" spans="1:1" hidden="1" x14ac:dyDescent="0.25"/>
    <row r="15" spans="1:1" hidden="1" x14ac:dyDescent="0.25"/>
    <row r="16" spans="1: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sheetProtection algorithmName="SHA-512" hashValue="yuPZNmvx/cpIUm/g3JtQq4SzohopESBDBAQ2jn+ddPe47DqKd6Sf82C44qIxErGqxTmmGlgBt9biDWKHp06THw==" saltValue="YWCUMbOXHL+ry5hAz8DSeg==" spinCount="100000" sheet="1" objects="1" scenarios="1" selectLockedCells="1" selectUnlockedCells="1"/>
  <phoneticPr fontId="1" type="noConversion"/>
  <pageMargins left="0.7" right="0.7" top="0.75" bottom="0.75" header="0.3" footer="0.3"/>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6185-4BD2-449F-89B8-DAC20F6D0400}">
  <dimension ref="A1:T35"/>
  <sheetViews>
    <sheetView workbookViewId="0">
      <selection sqref="A1:XFD1048576"/>
    </sheetView>
  </sheetViews>
  <sheetFormatPr defaultColWidth="0" defaultRowHeight="15" zeroHeight="1" x14ac:dyDescent="0.25"/>
  <cols>
    <col min="1" max="1" width="75.42578125" customWidth="1"/>
    <col min="2" max="19" width="8.85546875" hidden="1" customWidth="1"/>
    <col min="20" max="20" width="56.7109375" style="4" hidden="1" customWidth="1"/>
    <col min="21" max="16384" width="8.85546875" hidden="1"/>
  </cols>
  <sheetData>
    <row r="1" spans="1:1" ht="26.25" x14ac:dyDescent="0.4">
      <c r="A1" s="48" t="s">
        <v>89</v>
      </c>
    </row>
    <row r="2" spans="1:1" x14ac:dyDescent="0.25"/>
    <row r="3" spans="1:1" ht="23.25" x14ac:dyDescent="0.35">
      <c r="A3" s="17" t="s">
        <v>99</v>
      </c>
    </row>
    <row r="4" spans="1:1" ht="45" x14ac:dyDescent="0.25">
      <c r="A4" s="13" t="s">
        <v>100</v>
      </c>
    </row>
    <row r="5" spans="1:1" x14ac:dyDescent="0.25"/>
    <row r="6" spans="1:1" ht="23.25" x14ac:dyDescent="0.35">
      <c r="A6" s="17" t="s">
        <v>106</v>
      </c>
    </row>
    <row r="7" spans="1:1" ht="135" x14ac:dyDescent="0.25">
      <c r="A7" s="15" t="s">
        <v>108</v>
      </c>
    </row>
    <row r="8" spans="1:1" x14ac:dyDescent="0.25">
      <c r="A8" s="16" t="s">
        <v>96</v>
      </c>
    </row>
    <row r="9" spans="1:1" hidden="1" x14ac:dyDescent="0.25"/>
    <row r="10" spans="1:1" hidden="1" x14ac:dyDescent="0.25"/>
    <row r="11" spans="1:1" hidden="1" x14ac:dyDescent="0.25"/>
    <row r="12" spans="1:1" hidden="1" x14ac:dyDescent="0.25"/>
    <row r="13" spans="1:1" hidden="1" x14ac:dyDescent="0.25"/>
    <row r="14" spans="1:1" hidden="1" x14ac:dyDescent="0.25"/>
    <row r="15" spans="1:1" hidden="1" x14ac:dyDescent="0.25"/>
    <row r="16" spans="1: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sheetData>
  <sheetProtection algorithmName="SHA-512" hashValue="u6w6fKYYiskAdz6v47SuG97/jEKcTGXsux/Kerwj67eq34Uy+/5ykpc7R6EH9u85OkTXfU9aHK7upUiyb3gWJQ==" saltValue="Ko2Q9nzQNDRA0cEViz9oUA==" spinCount="100000" sheet="1" objects="1" scenarios="1" selectLockedCells="1" selectUnlockedCell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89CCD-FB3D-4AC7-A8C1-0BCF49480C84}">
  <dimension ref="A1:J40"/>
  <sheetViews>
    <sheetView zoomScaleNormal="100" workbookViewId="0">
      <selection activeCell="B6" sqref="B6"/>
    </sheetView>
  </sheetViews>
  <sheetFormatPr defaultColWidth="0" defaultRowHeight="15" zeroHeight="1" x14ac:dyDescent="0.25"/>
  <cols>
    <col min="1" max="1" width="31.28515625" style="18" customWidth="1"/>
    <col min="2" max="2" width="21.5703125" style="18" customWidth="1"/>
    <col min="3" max="3" width="18" style="18" customWidth="1"/>
    <col min="4" max="4" width="32.28515625" style="18" customWidth="1"/>
    <col min="5" max="5" width="18" style="18" customWidth="1"/>
    <col min="6" max="6" width="34.140625" style="18" customWidth="1"/>
    <col min="7" max="7" width="24" style="18" customWidth="1"/>
    <col min="8" max="9" width="18" style="18" customWidth="1"/>
    <col min="10" max="10" width="51.28515625" style="18" customWidth="1"/>
    <col min="11" max="16384" width="8.85546875" style="18" hidden="1"/>
  </cols>
  <sheetData>
    <row r="1" spans="1:10" ht="26.25" x14ac:dyDescent="0.4">
      <c r="A1" s="108" t="s">
        <v>90</v>
      </c>
      <c r="B1" s="108"/>
      <c r="C1" s="108"/>
      <c r="D1" s="108"/>
      <c r="E1" s="108"/>
      <c r="F1" s="108"/>
      <c r="G1" s="108"/>
      <c r="H1" s="108"/>
      <c r="I1" s="108"/>
      <c r="J1" s="53" t="s">
        <v>110</v>
      </c>
    </row>
    <row r="2" spans="1:10" ht="15.75" thickBot="1" x14ac:dyDescent="0.3">
      <c r="J2" s="53" t="s">
        <v>110</v>
      </c>
    </row>
    <row r="3" spans="1:10" ht="24" customHeight="1" thickBot="1" x14ac:dyDescent="0.4">
      <c r="A3" s="105" t="s">
        <v>18</v>
      </c>
      <c r="B3" s="106"/>
      <c r="C3" s="106"/>
      <c r="D3" s="106"/>
      <c r="E3" s="106"/>
      <c r="F3" s="106"/>
      <c r="G3" s="106"/>
      <c r="H3" s="106"/>
      <c r="I3" s="107"/>
      <c r="J3" s="53" t="s">
        <v>110</v>
      </c>
    </row>
    <row r="4" spans="1:10" ht="20.25" thickTop="1" thickBot="1" x14ac:dyDescent="0.35">
      <c r="A4" s="46" t="s">
        <v>76</v>
      </c>
      <c r="B4" s="43" t="s">
        <v>1</v>
      </c>
      <c r="C4" s="43" t="s">
        <v>2</v>
      </c>
      <c r="D4" s="43" t="s">
        <v>3</v>
      </c>
      <c r="E4" s="43" t="s">
        <v>4</v>
      </c>
      <c r="F4" s="43" t="s">
        <v>5</v>
      </c>
      <c r="G4" s="43" t="s">
        <v>6</v>
      </c>
      <c r="H4" s="43" t="s">
        <v>7</v>
      </c>
      <c r="I4" s="44" t="s">
        <v>8</v>
      </c>
      <c r="J4" s="53" t="s">
        <v>110</v>
      </c>
    </row>
    <row r="5" spans="1:10" ht="57" thickBot="1" x14ac:dyDescent="0.35">
      <c r="A5" s="25" t="s">
        <v>46</v>
      </c>
      <c r="B5" s="20">
        <f>SUM(B6:B7)</f>
        <v>3</v>
      </c>
      <c r="C5" s="20">
        <f t="shared" ref="C5:I5" si="0">SUM(C6:C7)</f>
        <v>4</v>
      </c>
      <c r="D5" s="20">
        <f t="shared" si="0"/>
        <v>16</v>
      </c>
      <c r="E5" s="20">
        <f t="shared" si="0"/>
        <v>13</v>
      </c>
      <c r="F5" s="20">
        <f t="shared" si="0"/>
        <v>3</v>
      </c>
      <c r="G5" s="20">
        <f t="shared" si="0"/>
        <v>1</v>
      </c>
      <c r="H5" s="20">
        <f t="shared" si="0"/>
        <v>68</v>
      </c>
      <c r="I5" s="41">
        <f t="shared" si="0"/>
        <v>108</v>
      </c>
      <c r="J5" s="53" t="s">
        <v>110</v>
      </c>
    </row>
    <row r="6" spans="1:10" ht="57" thickBot="1" x14ac:dyDescent="0.35">
      <c r="A6" s="9" t="s">
        <v>116</v>
      </c>
      <c r="B6" s="21">
        <v>2</v>
      </c>
      <c r="C6" s="21">
        <v>1</v>
      </c>
      <c r="D6" s="21">
        <v>8</v>
      </c>
      <c r="E6" s="21">
        <v>9</v>
      </c>
      <c r="F6" s="21">
        <v>0</v>
      </c>
      <c r="G6" s="21">
        <v>1</v>
      </c>
      <c r="H6" s="21">
        <v>23</v>
      </c>
      <c r="I6" s="56">
        <f>SUM(B6:H6)</f>
        <v>44</v>
      </c>
      <c r="J6" s="53" t="s">
        <v>110</v>
      </c>
    </row>
    <row r="7" spans="1:10" ht="57" thickBot="1" x14ac:dyDescent="0.35">
      <c r="A7" s="9" t="s">
        <v>117</v>
      </c>
      <c r="B7" s="21">
        <v>1</v>
      </c>
      <c r="C7" s="21">
        <v>3</v>
      </c>
      <c r="D7" s="21">
        <v>8</v>
      </c>
      <c r="E7" s="21">
        <v>4</v>
      </c>
      <c r="F7" s="21">
        <v>3</v>
      </c>
      <c r="G7" s="21">
        <v>0</v>
      </c>
      <c r="H7" s="21">
        <v>45</v>
      </c>
      <c r="I7" s="56">
        <f>SUM(B7:H7)</f>
        <v>64</v>
      </c>
      <c r="J7" s="53" t="s">
        <v>110</v>
      </c>
    </row>
    <row r="8" spans="1:10" ht="15.75" thickBot="1" x14ac:dyDescent="0.3">
      <c r="J8" s="53" t="s">
        <v>110</v>
      </c>
    </row>
    <row r="9" spans="1:10" ht="24" customHeight="1" thickBot="1" x14ac:dyDescent="0.4">
      <c r="A9" s="105" t="s">
        <v>19</v>
      </c>
      <c r="B9" s="106"/>
      <c r="C9" s="106"/>
      <c r="D9" s="106"/>
      <c r="E9" s="106"/>
      <c r="F9" s="106"/>
      <c r="G9" s="106"/>
      <c r="H9" s="106"/>
      <c r="I9" s="107"/>
      <c r="J9" s="53" t="s">
        <v>110</v>
      </c>
    </row>
    <row r="10" spans="1:10" ht="20.25" thickTop="1" thickBot="1" x14ac:dyDescent="0.35">
      <c r="A10" s="46" t="s">
        <v>76</v>
      </c>
      <c r="B10" s="43" t="s">
        <v>1</v>
      </c>
      <c r="C10" s="43" t="s">
        <v>2</v>
      </c>
      <c r="D10" s="43" t="s">
        <v>3</v>
      </c>
      <c r="E10" s="43" t="s">
        <v>4</v>
      </c>
      <c r="F10" s="43" t="s">
        <v>5</v>
      </c>
      <c r="G10" s="43" t="s">
        <v>6</v>
      </c>
      <c r="H10" s="43" t="s">
        <v>7</v>
      </c>
      <c r="I10" s="44" t="s">
        <v>8</v>
      </c>
      <c r="J10" s="53" t="s">
        <v>110</v>
      </c>
    </row>
    <row r="11" spans="1:10" ht="46.5" thickBot="1" x14ac:dyDescent="0.35">
      <c r="A11" s="25" t="s">
        <v>50</v>
      </c>
      <c r="B11" s="57">
        <f>IF($J$5=0,0,B5/$I$5)</f>
        <v>2.7777777777777776E-2</v>
      </c>
      <c r="C11" s="24">
        <f t="shared" ref="C11:H11" si="1">IF($I$5=0,0,C5/$I$5)</f>
        <v>3.7037037037037035E-2</v>
      </c>
      <c r="D11" s="24">
        <f t="shared" si="1"/>
        <v>0.14814814814814814</v>
      </c>
      <c r="E11" s="24">
        <f t="shared" si="1"/>
        <v>0.12037037037037036</v>
      </c>
      <c r="F11" s="24">
        <f t="shared" si="1"/>
        <v>2.7777777777777776E-2</v>
      </c>
      <c r="G11" s="24">
        <f t="shared" si="1"/>
        <v>9.2592592592592587E-3</v>
      </c>
      <c r="H11" s="24">
        <f t="shared" si="1"/>
        <v>0.62962962962962965</v>
      </c>
      <c r="I11" s="45">
        <f>I12+I13</f>
        <v>1</v>
      </c>
      <c r="J11" s="12" t="s">
        <v>141</v>
      </c>
    </row>
    <row r="12" spans="1:10" ht="61.5" thickBot="1" x14ac:dyDescent="0.35">
      <c r="A12" s="9" t="s">
        <v>116</v>
      </c>
      <c r="B12" s="57">
        <f>IF($I$6=0,0,B6/$I$6)</f>
        <v>4.5454545454545456E-2</v>
      </c>
      <c r="C12" s="57">
        <f t="shared" ref="C12:H12" si="2">IF($I$6=0,0,C6/$I$6)</f>
        <v>2.2727272727272728E-2</v>
      </c>
      <c r="D12" s="57">
        <f t="shared" si="2"/>
        <v>0.18181818181818182</v>
      </c>
      <c r="E12" s="57">
        <f t="shared" si="2"/>
        <v>0.20454545454545456</v>
      </c>
      <c r="F12" s="57">
        <f t="shared" si="2"/>
        <v>0</v>
      </c>
      <c r="G12" s="57">
        <f t="shared" si="2"/>
        <v>2.2727272727272728E-2</v>
      </c>
      <c r="H12" s="57">
        <f t="shared" si="2"/>
        <v>0.52272727272727271</v>
      </c>
      <c r="I12" s="58">
        <f>IF($I$5=0,0,I6/$I$5)</f>
        <v>0.40740740740740738</v>
      </c>
      <c r="J12" s="12" t="s">
        <v>142</v>
      </c>
    </row>
    <row r="13" spans="1:10" ht="61.5" thickBot="1" x14ac:dyDescent="0.35">
      <c r="A13" s="9" t="s">
        <v>117</v>
      </c>
      <c r="B13" s="57">
        <f>IF($I$7=0,0,B7/$I$7)</f>
        <v>1.5625E-2</v>
      </c>
      <c r="C13" s="57">
        <f t="shared" ref="C13:H13" si="3">IF($I$7=0,0,C7/$I$7)</f>
        <v>4.6875E-2</v>
      </c>
      <c r="D13" s="57">
        <f t="shared" si="3"/>
        <v>0.125</v>
      </c>
      <c r="E13" s="57">
        <f t="shared" si="3"/>
        <v>6.25E-2</v>
      </c>
      <c r="F13" s="57">
        <f t="shared" si="3"/>
        <v>4.6875E-2</v>
      </c>
      <c r="G13" s="57">
        <f t="shared" si="3"/>
        <v>0</v>
      </c>
      <c r="H13" s="57">
        <f t="shared" si="3"/>
        <v>0.703125</v>
      </c>
      <c r="I13" s="58">
        <f>IF($I$5=0,0,I7/$I$5)</f>
        <v>0.59259259259259256</v>
      </c>
      <c r="J13" s="12" t="s">
        <v>143</v>
      </c>
    </row>
    <row r="14" spans="1:10" x14ac:dyDescent="0.25">
      <c r="A14" s="53" t="s">
        <v>75</v>
      </c>
      <c r="J14" s="53" t="s">
        <v>110</v>
      </c>
    </row>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sheetData>
  <sheetProtection algorithmName="SHA-512" hashValue="mu/f7XV3MTBde/EiNtCThtCY2rM7vuoSWzjZVH83eZT9rp1OqAxashiVtmZzkxtZACteVO0NruFHociYV9bSDg==" saltValue="m/LPoW6cn/o1bkytwr7vkA==" spinCount="100000" sheet="1" objects="1" scenarios="1" selectLockedCells="1"/>
  <protectedRanges>
    <protectedRange algorithmName="SHA-512" hashValue="XqzM6jiyey46RsK5sLpzhENerUIK6fCoXJNZm1cThUjAH11KsoLQ+PEfWTOBPzQtgn7GZygQ+1IStQg6h93IHg==" saltValue="9Px88AZQjyCFCENgD5UWvA==" spinCount="100000" sqref="B6:H7 B5:I5" name="Table11" securityDescriptor="O:WDG:WDD:(A;;CC;;;WD)"/>
  </protectedRanges>
  <mergeCells count="3">
    <mergeCell ref="A1:I1"/>
    <mergeCell ref="A3:I3"/>
    <mergeCell ref="A9:I9"/>
  </mergeCells>
  <dataValidations count="14">
    <dataValidation allowBlank="1" showInputMessage="1" showErrorMessage="1" prompt="Number of disciplinary referrals resulting in suspension of American Indian females" sqref="B6" xr:uid="{EE9395EE-3D49-44F6-8DDC-32DA5F3AD594}"/>
    <dataValidation allowBlank="1" showInputMessage="1" showErrorMessage="1" prompt="Number of disciplinary referrals resulting in suspension of American Indian males" sqref="B7" xr:uid="{60229BF7-DB3C-45CF-B7D4-D12960EE6FE3}"/>
    <dataValidation allowBlank="1" showInputMessage="1" showErrorMessage="1" prompt="Number of disciplinary referrals resulting in suspension of Asian males" sqref="C7" xr:uid="{CEE89AC8-E3E5-4B66-9892-463B046183F9}"/>
    <dataValidation allowBlank="1" showInputMessage="1" showErrorMessage="1" prompt="Number of disciplinary referrals resulting in suspension of Asian females" sqref="C6" xr:uid="{13EA19FD-758A-4A88-8801-29B444FE36F0}"/>
    <dataValidation allowBlank="1" showInputMessage="1" showErrorMessage="1" prompt="Number of disciplinary referrals resulting in suspension of Black or African American females" sqref="D6" xr:uid="{55C2B1BD-0124-444A-B786-0FE22D3BD805}"/>
    <dataValidation allowBlank="1" showInputMessage="1" showErrorMessage="1" prompt="Number of disciplinary referrals resulting in suspension of Black or African American males" sqref="D7" xr:uid="{F68C9997-C3E9-4753-80DD-CFC12B13B528}"/>
    <dataValidation allowBlank="1" showInputMessage="1" showErrorMessage="1" prompt="Number of disciplinary referrals resulting in suspension of Hispanic males" sqref="E7" xr:uid="{4871E6FF-24B1-49B4-8D5E-943F98BE056C}"/>
    <dataValidation allowBlank="1" showInputMessage="1" showErrorMessage="1" prompt="Number of disciplinary referrals resulting in suspension of Hispanic females" sqref="E6" xr:uid="{22B8B5F2-63C7-43DB-B73D-75E968695D11}"/>
    <dataValidation allowBlank="1" showInputMessage="1" showErrorMessage="1" prompt="Number of disciplinary referrals resulting in suspension of Hawaiian or Pacific Islander females" sqref="F6" xr:uid="{0CDACA78-CBE4-41C4-834A-CBD60024A414}"/>
    <dataValidation allowBlank="1" showInputMessage="1" showErrorMessage="1" prompt="Number of disciplinary referrals resulting in suspension of Hawaiian or Pacific Islander males" sqref="F7" xr:uid="{8DC9C055-DAC6-4892-832A-CB6FA33AF557}"/>
    <dataValidation allowBlank="1" showInputMessage="1" showErrorMessage="1" prompt="Number of disciplinary referrals resulting in suspension of males of two or more races" sqref="G7" xr:uid="{9DB5427A-732F-46DD-BC92-77E697F6407F}"/>
    <dataValidation allowBlank="1" showInputMessage="1" showErrorMessage="1" prompt="Number of disciplinary referrals resulting in suspension of females of two or more races" sqref="G6" xr:uid="{BDF22BBA-483B-47D9-A715-AABA52351EDD}"/>
    <dataValidation allowBlank="1" showInputMessage="1" showErrorMessage="1" prompt="Number of disciplinary referrals resulting in suspension of White females" sqref="H6" xr:uid="{46DF15CB-7878-40EC-98A1-641FD80D9E6F}"/>
    <dataValidation allowBlank="1" showInputMessage="1" showErrorMessage="1" prompt="Number of disciplinary referrals resulting in suspension of White males" sqref="H7" xr:uid="{6EFA838C-F65D-4A36-968E-649FD76ED299}"/>
  </dataValidations>
  <pageMargins left="0.7" right="0.7" top="0.75" bottom="0.75" header="0.3" footer="0.3"/>
  <pageSetup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361C8-C309-4E8D-9601-0E415AEB3319}">
  <dimension ref="A1:N104"/>
  <sheetViews>
    <sheetView zoomScaleNormal="100" workbookViewId="0">
      <selection sqref="A1:XFD1048576"/>
    </sheetView>
  </sheetViews>
  <sheetFormatPr defaultColWidth="0" defaultRowHeight="15" zeroHeight="1" x14ac:dyDescent="0.25"/>
  <cols>
    <col min="1" max="1" width="125.7109375" customWidth="1"/>
    <col min="2" max="10" width="11.42578125" hidden="1" customWidth="1"/>
    <col min="11" max="14" width="0" hidden="1" customWidth="1"/>
    <col min="15" max="16384" width="8.7109375" hidden="1"/>
  </cols>
  <sheetData>
    <row r="1" spans="1:14" ht="26.25" x14ac:dyDescent="0.4">
      <c r="A1" s="48" t="s">
        <v>91</v>
      </c>
    </row>
    <row r="2" spans="1:14" x14ac:dyDescent="0.25">
      <c r="A2" s="16" t="s">
        <v>122</v>
      </c>
    </row>
    <row r="3" spans="1:14" ht="409.5" customHeight="1" x14ac:dyDescent="0.25"/>
    <row r="4" spans="1:14" x14ac:dyDescent="0.25"/>
    <row r="5" spans="1:14" ht="409.5" customHeight="1" x14ac:dyDescent="0.25"/>
    <row r="6" spans="1:14" x14ac:dyDescent="0.25"/>
    <row r="7" spans="1:14" ht="409.6" customHeight="1" x14ac:dyDescent="0.25"/>
    <row r="8" spans="1:14" ht="22.5" x14ac:dyDescent="0.35">
      <c r="A8" s="16" t="s">
        <v>96</v>
      </c>
      <c r="B8" s="2"/>
    </row>
    <row r="9" spans="1:14" hidden="1" x14ac:dyDescent="0.25">
      <c r="B9" s="3"/>
      <c r="C9" s="3"/>
      <c r="D9" s="3"/>
      <c r="E9" s="3"/>
      <c r="F9" s="3"/>
      <c r="G9" s="3"/>
      <c r="H9" s="3"/>
      <c r="I9" s="3"/>
      <c r="J9" s="3"/>
      <c r="K9" s="3"/>
      <c r="L9" s="3"/>
      <c r="M9" s="3"/>
      <c r="N9" s="3"/>
    </row>
    <row r="10" spans="1:14" hidden="1" x14ac:dyDescent="0.25">
      <c r="B10" s="3"/>
      <c r="C10" s="3"/>
      <c r="D10" s="3"/>
      <c r="E10" s="3"/>
      <c r="F10" s="3"/>
      <c r="G10" s="3"/>
      <c r="H10" s="3"/>
      <c r="I10" s="3"/>
      <c r="J10" s="3"/>
      <c r="K10" s="3"/>
      <c r="L10" s="3"/>
      <c r="M10" s="3"/>
      <c r="N10" s="3"/>
    </row>
    <row r="11" spans="1:14" hidden="1" x14ac:dyDescent="0.25">
      <c r="B11" s="3"/>
      <c r="C11" s="3"/>
      <c r="D11" s="3"/>
      <c r="E11" s="3"/>
      <c r="F11" s="3"/>
      <c r="G11" s="3"/>
      <c r="H11" s="3"/>
      <c r="I11" s="3"/>
      <c r="J11" s="3"/>
      <c r="K11" s="3"/>
      <c r="L11" s="3"/>
      <c r="M11" s="3"/>
      <c r="N11" s="3"/>
    </row>
    <row r="12" spans="1:14" hidden="1" x14ac:dyDescent="0.25">
      <c r="B12" s="3"/>
      <c r="C12" s="3"/>
      <c r="D12" s="3"/>
      <c r="E12" s="3"/>
      <c r="F12" s="3"/>
      <c r="G12" s="3"/>
      <c r="H12" s="3"/>
      <c r="I12" s="3"/>
      <c r="J12" s="3"/>
      <c r="K12" s="3"/>
      <c r="L12" s="3"/>
      <c r="M12" s="3"/>
      <c r="N12" s="3"/>
    </row>
    <row r="13" spans="1:14" hidden="1" x14ac:dyDescent="0.25">
      <c r="B13" s="3"/>
      <c r="C13" s="3"/>
      <c r="D13" s="3"/>
      <c r="E13" s="3"/>
      <c r="F13" s="3"/>
      <c r="G13" s="3"/>
      <c r="H13" s="3"/>
      <c r="I13" s="3"/>
      <c r="J13" s="3"/>
      <c r="K13" s="3"/>
      <c r="L13" s="3"/>
      <c r="M13" s="3"/>
      <c r="N13" s="3"/>
    </row>
    <row r="14" spans="1:14" hidden="1" x14ac:dyDescent="0.25">
      <c r="B14" s="3"/>
      <c r="C14" s="3"/>
      <c r="D14" s="3"/>
      <c r="E14" s="3"/>
      <c r="F14" s="3"/>
      <c r="G14" s="3"/>
      <c r="H14" s="3"/>
      <c r="I14" s="3"/>
      <c r="J14" s="3"/>
      <c r="K14" s="3"/>
      <c r="L14" s="3"/>
      <c r="M14" s="3"/>
      <c r="N14" s="3"/>
    </row>
    <row r="15" spans="1:14" hidden="1" x14ac:dyDescent="0.25">
      <c r="B15" s="3"/>
      <c r="C15" s="3"/>
      <c r="D15" s="3"/>
      <c r="E15" s="3"/>
      <c r="F15" s="3"/>
      <c r="G15" s="3"/>
      <c r="H15" s="3"/>
      <c r="I15" s="3"/>
      <c r="J15" s="3"/>
      <c r="K15" s="3"/>
      <c r="L15" s="3"/>
      <c r="M15" s="3"/>
      <c r="N15" s="3"/>
    </row>
    <row r="16" spans="1:14" hidden="1" x14ac:dyDescent="0.25">
      <c r="B16" s="3"/>
      <c r="C16" s="3"/>
      <c r="D16" s="3"/>
      <c r="E16" s="3"/>
      <c r="F16" s="3"/>
      <c r="G16" s="3"/>
      <c r="H16" s="3"/>
      <c r="I16" s="3"/>
      <c r="J16" s="3"/>
      <c r="K16" s="3"/>
      <c r="L16" s="3"/>
      <c r="M16" s="3"/>
      <c r="N16" s="3"/>
    </row>
    <row r="17" spans="2:14" hidden="1" x14ac:dyDescent="0.25">
      <c r="B17" s="3"/>
      <c r="C17" s="3"/>
      <c r="D17" s="3"/>
      <c r="E17" s="3"/>
      <c r="F17" s="3"/>
      <c r="G17" s="3"/>
      <c r="H17" s="3"/>
      <c r="I17" s="3"/>
      <c r="J17" s="3"/>
      <c r="K17" s="3"/>
      <c r="L17" s="3"/>
      <c r="M17" s="3"/>
      <c r="N17" s="3"/>
    </row>
    <row r="18" spans="2:14" hidden="1" x14ac:dyDescent="0.25">
      <c r="B18" s="3"/>
      <c r="C18" s="3"/>
      <c r="D18" s="3"/>
      <c r="E18" s="3"/>
      <c r="F18" s="3"/>
      <c r="G18" s="3"/>
      <c r="H18" s="3"/>
      <c r="I18" s="3"/>
      <c r="J18" s="3"/>
      <c r="K18" s="3"/>
      <c r="L18" s="3"/>
      <c r="M18" s="3"/>
      <c r="N18" s="3"/>
    </row>
    <row r="19" spans="2:14" hidden="1" x14ac:dyDescent="0.25">
      <c r="B19" s="3"/>
      <c r="C19" s="3"/>
      <c r="D19" s="3"/>
      <c r="E19" s="3"/>
      <c r="F19" s="3"/>
      <c r="G19" s="3"/>
      <c r="H19" s="3"/>
      <c r="I19" s="3"/>
      <c r="J19" s="3"/>
      <c r="K19" s="3"/>
      <c r="L19" s="3"/>
      <c r="M19" s="3"/>
      <c r="N19" s="3"/>
    </row>
    <row r="20" spans="2:14" hidden="1" x14ac:dyDescent="0.25">
      <c r="B20" s="3"/>
      <c r="C20" s="3"/>
      <c r="D20" s="3"/>
      <c r="E20" s="3"/>
      <c r="F20" s="3"/>
      <c r="G20" s="3"/>
      <c r="H20" s="3"/>
      <c r="I20" s="3"/>
      <c r="J20" s="3"/>
      <c r="K20" s="3"/>
      <c r="L20" s="3"/>
      <c r="M20" s="3"/>
      <c r="N20" s="3"/>
    </row>
    <row r="21" spans="2:14" hidden="1" x14ac:dyDescent="0.25">
      <c r="B21" s="3"/>
      <c r="C21" s="3"/>
      <c r="D21" s="3"/>
      <c r="E21" s="3"/>
      <c r="F21" s="3"/>
      <c r="G21" s="3"/>
      <c r="H21" s="3"/>
      <c r="I21" s="3"/>
      <c r="J21" s="3"/>
      <c r="K21" s="3"/>
      <c r="L21" s="3"/>
      <c r="M21" s="3"/>
      <c r="N21" s="3"/>
    </row>
    <row r="22" spans="2:14" hidden="1" x14ac:dyDescent="0.25">
      <c r="B22" s="3"/>
      <c r="C22" s="3"/>
      <c r="D22" s="3"/>
      <c r="E22" s="3"/>
      <c r="F22" s="3"/>
      <c r="G22" s="3"/>
      <c r="H22" s="3"/>
      <c r="I22" s="3"/>
      <c r="J22" s="3"/>
      <c r="K22" s="3"/>
      <c r="L22" s="3"/>
      <c r="M22" s="3"/>
      <c r="N22" s="3"/>
    </row>
    <row r="23" spans="2:14" hidden="1" x14ac:dyDescent="0.25">
      <c r="B23" s="3"/>
      <c r="C23" s="3"/>
      <c r="D23" s="3"/>
      <c r="E23" s="3"/>
      <c r="F23" s="3"/>
      <c r="G23" s="3"/>
      <c r="H23" s="3"/>
      <c r="I23" s="3"/>
      <c r="J23" s="3"/>
      <c r="K23" s="3"/>
      <c r="L23" s="3"/>
      <c r="M23" s="3"/>
      <c r="N23" s="3"/>
    </row>
    <row r="24" spans="2:14" hidden="1" x14ac:dyDescent="0.25">
      <c r="B24" s="3"/>
      <c r="C24" s="3"/>
      <c r="D24" s="3"/>
      <c r="E24" s="3"/>
      <c r="F24" s="3"/>
      <c r="G24" s="3"/>
      <c r="H24" s="3"/>
      <c r="I24" s="3"/>
      <c r="J24" s="3"/>
      <c r="K24" s="3"/>
      <c r="L24" s="3"/>
      <c r="M24" s="3"/>
      <c r="N24" s="3"/>
    </row>
    <row r="25" spans="2:14" hidden="1" x14ac:dyDescent="0.25">
      <c r="B25" s="3"/>
      <c r="C25" s="3"/>
      <c r="D25" s="3"/>
      <c r="E25" s="3"/>
      <c r="F25" s="3"/>
      <c r="G25" s="3"/>
      <c r="H25" s="3"/>
      <c r="I25" s="3"/>
      <c r="J25" s="3"/>
      <c r="K25" s="3"/>
      <c r="L25" s="3"/>
      <c r="M25" s="3"/>
      <c r="N25" s="3"/>
    </row>
    <row r="26" spans="2:14" hidden="1" x14ac:dyDescent="0.25"/>
    <row r="27" spans="2:14" hidden="1" x14ac:dyDescent="0.25"/>
    <row r="28" spans="2:14" hidden="1" x14ac:dyDescent="0.25"/>
    <row r="29" spans="2:14" hidden="1" x14ac:dyDescent="0.25"/>
    <row r="30" spans="2:14" hidden="1" x14ac:dyDescent="0.25"/>
    <row r="31" spans="2:14" hidden="1" x14ac:dyDescent="0.25"/>
    <row r="32" spans="2:1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sheetData>
  <sheetProtection algorithmName="SHA-512" hashValue="fxYx782cq92SODljon9059uo9SDxU8cLwwY6pG+cEuyNkhPYl0j8C6JGHoZeiKjdHqEtggYhONLqapNrKg9JAw==" saltValue="3KbaQKh1kQHyowXUMox0PA==" spinCount="100000" sheet="1" objects="1" scenarios="1" selectLockedCells="1" selectUnlockedCells="1"/>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03091-D551-4E43-BC62-90BE1F8217D9}">
  <dimension ref="A1:L81"/>
  <sheetViews>
    <sheetView topLeftCell="A6" zoomScale="90" zoomScaleNormal="90" workbookViewId="0">
      <selection activeCell="B6" sqref="B6"/>
    </sheetView>
  </sheetViews>
  <sheetFormatPr defaultColWidth="0" defaultRowHeight="15" zeroHeight="1" x14ac:dyDescent="0.25"/>
  <cols>
    <col min="1" max="1" width="32.5703125" style="18" customWidth="1"/>
    <col min="2" max="2" width="31.28515625" style="18" customWidth="1"/>
    <col min="3" max="3" width="23.42578125" style="18" customWidth="1"/>
    <col min="4" max="4" width="18" style="18" customWidth="1"/>
    <col min="5" max="5" width="35.140625" style="18" customWidth="1"/>
    <col min="6" max="6" width="18" style="18" customWidth="1"/>
    <col min="7" max="7" width="37.140625" style="18" customWidth="1"/>
    <col min="8" max="8" width="26.140625" style="18" customWidth="1"/>
    <col min="9" max="9" width="18" style="18" customWidth="1"/>
    <col min="10" max="10" width="36.28515625" style="18" customWidth="1"/>
    <col min="11" max="11" width="50.28515625" style="18" hidden="1" customWidth="1"/>
    <col min="12" max="12" width="0" style="18" hidden="1" customWidth="1"/>
    <col min="13" max="16384" width="8.85546875" style="18" hidden="1"/>
  </cols>
  <sheetData>
    <row r="1" spans="1:11" ht="26.25" x14ac:dyDescent="0.4">
      <c r="A1" s="108" t="s">
        <v>92</v>
      </c>
      <c r="B1" s="108"/>
      <c r="C1" s="108"/>
      <c r="D1" s="108"/>
      <c r="E1" s="108"/>
      <c r="F1" s="108"/>
      <c r="G1" s="108"/>
      <c r="H1" s="108"/>
      <c r="I1" s="108"/>
      <c r="J1" s="108"/>
    </row>
    <row r="2" spans="1:11" ht="26.25" x14ac:dyDescent="0.4">
      <c r="A2" s="52"/>
      <c r="B2" s="52"/>
      <c r="C2" s="52"/>
      <c r="D2" s="52"/>
      <c r="E2" s="52"/>
      <c r="F2" s="52"/>
      <c r="G2" s="52"/>
      <c r="H2" s="52"/>
      <c r="I2" s="52"/>
      <c r="J2" s="52"/>
    </row>
    <row r="3" spans="1:11" ht="113.25" thickBot="1" x14ac:dyDescent="0.35">
      <c r="A3" s="98" t="s">
        <v>125</v>
      </c>
      <c r="B3" s="16" t="s">
        <v>118</v>
      </c>
      <c r="C3" s="16" t="s">
        <v>118</v>
      </c>
      <c r="D3" s="16" t="s">
        <v>118</v>
      </c>
      <c r="E3" s="16" t="s">
        <v>118</v>
      </c>
      <c r="F3" s="16" t="s">
        <v>118</v>
      </c>
      <c r="G3" s="16" t="s">
        <v>118</v>
      </c>
      <c r="H3" s="16" t="s">
        <v>118</v>
      </c>
      <c r="I3" s="16" t="s">
        <v>118</v>
      </c>
      <c r="J3" s="16" t="s">
        <v>118</v>
      </c>
    </row>
    <row r="4" spans="1:11" ht="24" thickBot="1" x14ac:dyDescent="0.4">
      <c r="A4" s="105" t="s">
        <v>61</v>
      </c>
      <c r="B4" s="106"/>
      <c r="C4" s="106"/>
      <c r="D4" s="106"/>
      <c r="E4" s="106"/>
      <c r="F4" s="106"/>
      <c r="G4" s="106"/>
      <c r="H4" s="106"/>
      <c r="I4" s="106"/>
      <c r="J4" s="107"/>
    </row>
    <row r="5" spans="1:11" ht="22.5" thickTop="1" thickBot="1" x14ac:dyDescent="0.4">
      <c r="A5" s="63" t="s">
        <v>97</v>
      </c>
      <c r="B5" s="64" t="s">
        <v>28</v>
      </c>
      <c r="C5" s="65" t="s">
        <v>1</v>
      </c>
      <c r="D5" s="65" t="s">
        <v>2</v>
      </c>
      <c r="E5" s="65" t="s">
        <v>3</v>
      </c>
      <c r="F5" s="65" t="s">
        <v>4</v>
      </c>
      <c r="G5" s="65" t="s">
        <v>5</v>
      </c>
      <c r="H5" s="65" t="s">
        <v>6</v>
      </c>
      <c r="I5" s="65" t="s">
        <v>7</v>
      </c>
      <c r="J5" s="66" t="s">
        <v>20</v>
      </c>
    </row>
    <row r="6" spans="1:11" ht="21.75" thickBot="1" x14ac:dyDescent="0.4">
      <c r="A6" s="67" t="s">
        <v>23</v>
      </c>
      <c r="B6" s="49" t="s">
        <v>51</v>
      </c>
      <c r="C6" s="50">
        <v>1</v>
      </c>
      <c r="D6" s="50">
        <v>2</v>
      </c>
      <c r="E6" s="50">
        <v>3</v>
      </c>
      <c r="F6" s="50">
        <v>4</v>
      </c>
      <c r="G6" s="50">
        <v>5</v>
      </c>
      <c r="H6" s="50">
        <v>6</v>
      </c>
      <c r="I6" s="50">
        <v>7</v>
      </c>
      <c r="J6" s="68">
        <f>SUM(C6:I6)</f>
        <v>28</v>
      </c>
    </row>
    <row r="7" spans="1:11" ht="21.75" thickBot="1" x14ac:dyDescent="0.4">
      <c r="A7" s="69" t="s">
        <v>24</v>
      </c>
      <c r="B7" s="49" t="s">
        <v>52</v>
      </c>
      <c r="C7" s="50">
        <v>7</v>
      </c>
      <c r="D7" s="50">
        <v>6</v>
      </c>
      <c r="E7" s="50">
        <v>5</v>
      </c>
      <c r="F7" s="50">
        <v>4</v>
      </c>
      <c r="G7" s="50">
        <v>3</v>
      </c>
      <c r="H7" s="50">
        <v>2</v>
      </c>
      <c r="I7" s="50">
        <v>1</v>
      </c>
      <c r="J7" s="70">
        <f t="shared" ref="J7:J10" si="0">SUM(C7:I7)</f>
        <v>28</v>
      </c>
    </row>
    <row r="8" spans="1:11" ht="21.75" thickBot="1" x14ac:dyDescent="0.4">
      <c r="A8" s="67" t="s">
        <v>25</v>
      </c>
      <c r="B8" s="49" t="s">
        <v>53</v>
      </c>
      <c r="C8" s="50">
        <v>10</v>
      </c>
      <c r="D8" s="50">
        <v>11</v>
      </c>
      <c r="E8" s="50">
        <v>12</v>
      </c>
      <c r="F8" s="50">
        <v>13</v>
      </c>
      <c r="G8" s="50">
        <v>14</v>
      </c>
      <c r="H8" s="50">
        <v>15</v>
      </c>
      <c r="I8" s="50">
        <v>16</v>
      </c>
      <c r="J8" s="68">
        <f t="shared" si="0"/>
        <v>91</v>
      </c>
    </row>
    <row r="9" spans="1:11" ht="21.75" thickBot="1" x14ac:dyDescent="0.4">
      <c r="A9" s="69" t="s">
        <v>26</v>
      </c>
      <c r="B9" s="49" t="s">
        <v>54</v>
      </c>
      <c r="C9" s="50">
        <v>1</v>
      </c>
      <c r="D9" s="50">
        <v>2</v>
      </c>
      <c r="E9" s="50">
        <v>3</v>
      </c>
      <c r="F9" s="50">
        <v>4</v>
      </c>
      <c r="G9" s="50">
        <v>7</v>
      </c>
      <c r="H9" s="50">
        <v>5</v>
      </c>
      <c r="I9" s="50">
        <v>6</v>
      </c>
      <c r="J9" s="70">
        <f t="shared" si="0"/>
        <v>28</v>
      </c>
    </row>
    <row r="10" spans="1:11" ht="21.75" thickBot="1" x14ac:dyDescent="0.4">
      <c r="A10" s="67" t="s">
        <v>27</v>
      </c>
      <c r="B10" s="49" t="s">
        <v>55</v>
      </c>
      <c r="C10" s="50">
        <v>5</v>
      </c>
      <c r="D10" s="50">
        <v>6</v>
      </c>
      <c r="E10" s="50">
        <v>7</v>
      </c>
      <c r="F10" s="50">
        <v>3</v>
      </c>
      <c r="G10" s="50">
        <v>2</v>
      </c>
      <c r="H10" s="50">
        <v>1</v>
      </c>
      <c r="I10" s="50">
        <v>4</v>
      </c>
      <c r="J10" s="68">
        <f t="shared" si="0"/>
        <v>28</v>
      </c>
    </row>
    <row r="11" spans="1:11" ht="21" x14ac:dyDescent="0.35">
      <c r="A11" s="71" t="s">
        <v>8</v>
      </c>
      <c r="B11" s="72" t="s">
        <v>22</v>
      </c>
      <c r="C11" s="72">
        <f>SUM(C6:C10)</f>
        <v>24</v>
      </c>
      <c r="D11" s="72">
        <f t="shared" ref="D11:J11" si="1">SUM(D6:D10)</f>
        <v>27</v>
      </c>
      <c r="E11" s="72">
        <f t="shared" si="1"/>
        <v>30</v>
      </c>
      <c r="F11" s="72">
        <f t="shared" si="1"/>
        <v>28</v>
      </c>
      <c r="G11" s="72">
        <f t="shared" si="1"/>
        <v>31</v>
      </c>
      <c r="H11" s="72">
        <f t="shared" si="1"/>
        <v>29</v>
      </c>
      <c r="I11" s="72">
        <f t="shared" si="1"/>
        <v>34</v>
      </c>
      <c r="J11" s="73">
        <f t="shared" si="1"/>
        <v>203</v>
      </c>
    </row>
    <row r="12" spans="1:11" customFormat="1" ht="15.75" thickBot="1" x14ac:dyDescent="0.3">
      <c r="A12" s="104"/>
      <c r="B12" s="104"/>
      <c r="C12" s="104"/>
      <c r="D12" s="104"/>
      <c r="E12" s="104"/>
      <c r="F12" s="104"/>
      <c r="G12" s="104"/>
      <c r="H12" s="104"/>
      <c r="I12" s="104"/>
      <c r="J12" s="16" t="s">
        <v>118</v>
      </c>
    </row>
    <row r="13" spans="1:11" ht="24" thickBot="1" x14ac:dyDescent="0.4">
      <c r="A13" s="105" t="s">
        <v>62</v>
      </c>
      <c r="B13" s="106"/>
      <c r="C13" s="106"/>
      <c r="D13" s="106"/>
      <c r="E13" s="106"/>
      <c r="F13" s="106"/>
      <c r="G13" s="106"/>
      <c r="H13" s="106"/>
      <c r="I13" s="106"/>
      <c r="J13" s="54" t="s">
        <v>118</v>
      </c>
    </row>
    <row r="14" spans="1:11" ht="22.5" thickTop="1" thickBot="1" x14ac:dyDescent="0.4">
      <c r="A14" s="63" t="s">
        <v>97</v>
      </c>
      <c r="B14" s="64" t="s">
        <v>28</v>
      </c>
      <c r="C14" s="65" t="s">
        <v>1</v>
      </c>
      <c r="D14" s="65" t="s">
        <v>2</v>
      </c>
      <c r="E14" s="65" t="s">
        <v>3</v>
      </c>
      <c r="F14" s="65" t="s">
        <v>4</v>
      </c>
      <c r="G14" s="65" t="s">
        <v>5</v>
      </c>
      <c r="H14" s="65" t="s">
        <v>6</v>
      </c>
      <c r="I14" s="66" t="s">
        <v>7</v>
      </c>
      <c r="J14" s="54" t="s">
        <v>118</v>
      </c>
      <c r="K14" s="12"/>
    </row>
    <row r="15" spans="1:11" ht="62.25" thickBot="1" x14ac:dyDescent="0.4">
      <c r="A15" s="67" t="s">
        <v>23</v>
      </c>
      <c r="B15" s="59" t="str">
        <f>B6</f>
        <v>A</v>
      </c>
      <c r="C15" s="60">
        <f t="shared" ref="C15:I15" si="2">IF($J$6=0,0,C6/$J$6)</f>
        <v>3.5714285714285712E-2</v>
      </c>
      <c r="D15" s="60">
        <f t="shared" si="2"/>
        <v>7.1428571428571425E-2</v>
      </c>
      <c r="E15" s="60">
        <f t="shared" si="2"/>
        <v>0.10714285714285714</v>
      </c>
      <c r="F15" s="60">
        <f t="shared" si="2"/>
        <v>0.14285714285714285</v>
      </c>
      <c r="G15" s="60">
        <f t="shared" si="2"/>
        <v>0.17857142857142858</v>
      </c>
      <c r="H15" s="60">
        <f t="shared" si="2"/>
        <v>0.21428571428571427</v>
      </c>
      <c r="I15" s="75">
        <f t="shared" si="2"/>
        <v>0.25</v>
      </c>
      <c r="J15" s="12" t="s">
        <v>144</v>
      </c>
    </row>
    <row r="16" spans="1:11" ht="62.25" thickBot="1" x14ac:dyDescent="0.4">
      <c r="A16" s="69" t="s">
        <v>24</v>
      </c>
      <c r="B16" s="61" t="str">
        <f>B7</f>
        <v>B</v>
      </c>
      <c r="C16" s="62">
        <f t="shared" ref="C16:I16" si="3">IF($J$7=0,0,C7/$J$7)</f>
        <v>0.25</v>
      </c>
      <c r="D16" s="62">
        <f t="shared" si="3"/>
        <v>0.21428571428571427</v>
      </c>
      <c r="E16" s="62">
        <f t="shared" si="3"/>
        <v>0.17857142857142858</v>
      </c>
      <c r="F16" s="62">
        <f t="shared" si="3"/>
        <v>0.14285714285714285</v>
      </c>
      <c r="G16" s="62">
        <f t="shared" si="3"/>
        <v>0.10714285714285714</v>
      </c>
      <c r="H16" s="62">
        <f t="shared" si="3"/>
        <v>7.1428571428571425E-2</v>
      </c>
      <c r="I16" s="76">
        <f t="shared" si="3"/>
        <v>3.5714285714285712E-2</v>
      </c>
      <c r="J16" s="12" t="s">
        <v>145</v>
      </c>
    </row>
    <row r="17" spans="1:11" ht="21.75" thickBot="1" x14ac:dyDescent="0.4">
      <c r="A17" s="67" t="s">
        <v>25</v>
      </c>
      <c r="B17" s="59" t="str">
        <f>B8</f>
        <v>C</v>
      </c>
      <c r="C17" s="60">
        <f t="shared" ref="C17:I17" si="4">IF($J$8=0,0,C8/$J$8)</f>
        <v>0.10989010989010989</v>
      </c>
      <c r="D17" s="60">
        <f t="shared" si="4"/>
        <v>0.12087912087912088</v>
      </c>
      <c r="E17" s="60">
        <f t="shared" si="4"/>
        <v>0.13186813186813187</v>
      </c>
      <c r="F17" s="60">
        <f t="shared" si="4"/>
        <v>0.14285714285714285</v>
      </c>
      <c r="G17" s="60">
        <f t="shared" si="4"/>
        <v>0.15384615384615385</v>
      </c>
      <c r="H17" s="60">
        <f t="shared" si="4"/>
        <v>0.16483516483516483</v>
      </c>
      <c r="I17" s="75">
        <f t="shared" si="4"/>
        <v>0.17582417582417584</v>
      </c>
      <c r="J17" s="53" t="s">
        <v>118</v>
      </c>
    </row>
    <row r="18" spans="1:11" ht="21.75" thickBot="1" x14ac:dyDescent="0.4">
      <c r="A18" s="69" t="s">
        <v>26</v>
      </c>
      <c r="B18" s="61" t="str">
        <f>B9</f>
        <v>D</v>
      </c>
      <c r="C18" s="62">
        <f t="shared" ref="C18:I18" si="5">IF($J$9=0,0,C9/$J$9)</f>
        <v>3.5714285714285712E-2</v>
      </c>
      <c r="D18" s="62">
        <f t="shared" si="5"/>
        <v>7.1428571428571425E-2</v>
      </c>
      <c r="E18" s="62">
        <f t="shared" si="5"/>
        <v>0.10714285714285714</v>
      </c>
      <c r="F18" s="62">
        <f t="shared" si="5"/>
        <v>0.14285714285714285</v>
      </c>
      <c r="G18" s="62">
        <f t="shared" si="5"/>
        <v>0.25</v>
      </c>
      <c r="H18" s="62">
        <f t="shared" si="5"/>
        <v>0.17857142857142858</v>
      </c>
      <c r="I18" s="76">
        <f t="shared" si="5"/>
        <v>0.21428571428571427</v>
      </c>
      <c r="J18" s="53" t="s">
        <v>118</v>
      </c>
    </row>
    <row r="19" spans="1:11" ht="21" x14ac:dyDescent="0.35">
      <c r="A19" s="77" t="s">
        <v>27</v>
      </c>
      <c r="B19" s="78" t="str">
        <f>B10</f>
        <v>E</v>
      </c>
      <c r="C19" s="79">
        <f t="shared" ref="C19:I19" si="6">IF($J$10=0,0,C10/$J$10)</f>
        <v>0.17857142857142858</v>
      </c>
      <c r="D19" s="79">
        <f t="shared" si="6"/>
        <v>0.21428571428571427</v>
      </c>
      <c r="E19" s="79">
        <f t="shared" si="6"/>
        <v>0.25</v>
      </c>
      <c r="F19" s="79">
        <f t="shared" si="6"/>
        <v>0.10714285714285714</v>
      </c>
      <c r="G19" s="79">
        <f t="shared" si="6"/>
        <v>7.1428571428571425E-2</v>
      </c>
      <c r="H19" s="79">
        <f t="shared" si="6"/>
        <v>3.5714285714285712E-2</v>
      </c>
      <c r="I19" s="80">
        <f t="shared" si="6"/>
        <v>0.14285714285714285</v>
      </c>
      <c r="J19" s="53" t="s">
        <v>118</v>
      </c>
    </row>
    <row r="20" spans="1:11" ht="21.75" thickBot="1" x14ac:dyDescent="0.4">
      <c r="A20" s="74"/>
      <c r="B20" s="74"/>
      <c r="C20" s="74"/>
      <c r="D20" s="74"/>
      <c r="E20" s="74"/>
      <c r="F20" s="74"/>
      <c r="G20" s="74"/>
      <c r="H20" s="74"/>
      <c r="I20" s="74"/>
      <c r="J20" s="53" t="s">
        <v>118</v>
      </c>
    </row>
    <row r="21" spans="1:11" ht="24" thickBot="1" x14ac:dyDescent="0.4">
      <c r="A21" s="105" t="s">
        <v>63</v>
      </c>
      <c r="B21" s="106"/>
      <c r="C21" s="106"/>
      <c r="D21" s="106"/>
      <c r="E21" s="106"/>
      <c r="F21" s="106"/>
      <c r="G21" s="106"/>
      <c r="H21" s="106"/>
      <c r="I21" s="106"/>
      <c r="J21" s="107"/>
    </row>
    <row r="22" spans="1:11" ht="22.5" thickTop="1" thickBot="1" x14ac:dyDescent="0.4">
      <c r="A22" s="63" t="s">
        <v>98</v>
      </c>
      <c r="B22" s="64" t="s">
        <v>28</v>
      </c>
      <c r="C22" s="65" t="s">
        <v>1</v>
      </c>
      <c r="D22" s="65" t="s">
        <v>2</v>
      </c>
      <c r="E22" s="65" t="s">
        <v>3</v>
      </c>
      <c r="F22" s="65" t="s">
        <v>4</v>
      </c>
      <c r="G22" s="65" t="s">
        <v>5</v>
      </c>
      <c r="H22" s="65" t="s">
        <v>6</v>
      </c>
      <c r="I22" s="65" t="s">
        <v>7</v>
      </c>
      <c r="J22" s="66" t="s">
        <v>20</v>
      </c>
    </row>
    <row r="23" spans="1:11" ht="21.75" thickBot="1" x14ac:dyDescent="0.4">
      <c r="A23" s="67" t="s">
        <v>23</v>
      </c>
      <c r="B23" s="49" t="s">
        <v>56</v>
      </c>
      <c r="C23" s="50">
        <v>1</v>
      </c>
      <c r="D23" s="50">
        <v>2</v>
      </c>
      <c r="E23" s="50">
        <v>3</v>
      </c>
      <c r="F23" s="50">
        <v>4</v>
      </c>
      <c r="G23" s="50">
        <v>5</v>
      </c>
      <c r="H23" s="50">
        <v>6</v>
      </c>
      <c r="I23" s="50">
        <v>7</v>
      </c>
      <c r="J23" s="68">
        <f>SUM(C23:I23)</f>
        <v>28</v>
      </c>
    </row>
    <row r="24" spans="1:11" ht="21.75" thickBot="1" x14ac:dyDescent="0.4">
      <c r="A24" s="69" t="s">
        <v>24</v>
      </c>
      <c r="B24" s="49" t="s">
        <v>57</v>
      </c>
      <c r="C24" s="50">
        <v>7</v>
      </c>
      <c r="D24" s="50">
        <v>6</v>
      </c>
      <c r="E24" s="50">
        <v>5</v>
      </c>
      <c r="F24" s="50">
        <v>4</v>
      </c>
      <c r="G24" s="50">
        <v>3</v>
      </c>
      <c r="H24" s="50">
        <v>2</v>
      </c>
      <c r="I24" s="50">
        <v>1</v>
      </c>
      <c r="J24" s="68">
        <f t="shared" ref="J24:J27" si="7">SUM(C24:I24)</f>
        <v>28</v>
      </c>
    </row>
    <row r="25" spans="1:11" ht="21.75" thickBot="1" x14ac:dyDescent="0.4">
      <c r="A25" s="67" t="s">
        <v>25</v>
      </c>
      <c r="B25" s="49" t="s">
        <v>58</v>
      </c>
      <c r="C25" s="50">
        <v>2</v>
      </c>
      <c r="D25" s="50">
        <v>3</v>
      </c>
      <c r="E25" s="50">
        <v>4</v>
      </c>
      <c r="F25" s="50">
        <v>5</v>
      </c>
      <c r="G25" s="50">
        <v>6</v>
      </c>
      <c r="H25" s="50">
        <v>7</v>
      </c>
      <c r="I25" s="50">
        <v>8</v>
      </c>
      <c r="J25" s="68">
        <f t="shared" si="7"/>
        <v>35</v>
      </c>
    </row>
    <row r="26" spans="1:11" ht="21.75" thickBot="1" x14ac:dyDescent="0.4">
      <c r="A26" s="69" t="s">
        <v>26</v>
      </c>
      <c r="B26" s="49" t="s">
        <v>51</v>
      </c>
      <c r="C26" s="50">
        <v>9</v>
      </c>
      <c r="D26" s="50">
        <v>8</v>
      </c>
      <c r="E26" s="50">
        <v>7</v>
      </c>
      <c r="F26" s="50">
        <v>6</v>
      </c>
      <c r="G26" s="50">
        <v>5</v>
      </c>
      <c r="H26" s="50">
        <v>4</v>
      </c>
      <c r="I26" s="50">
        <v>2</v>
      </c>
      <c r="J26" s="68">
        <f t="shared" si="7"/>
        <v>41</v>
      </c>
    </row>
    <row r="27" spans="1:11" ht="21.75" thickBot="1" x14ac:dyDescent="0.4">
      <c r="A27" s="67" t="s">
        <v>27</v>
      </c>
      <c r="B27" s="49" t="s">
        <v>52</v>
      </c>
      <c r="C27" s="50">
        <v>5</v>
      </c>
      <c r="D27" s="50">
        <v>6</v>
      </c>
      <c r="E27" s="50">
        <v>8</v>
      </c>
      <c r="F27" s="50">
        <v>7</v>
      </c>
      <c r="G27" s="50">
        <v>9</v>
      </c>
      <c r="H27" s="50">
        <v>4</v>
      </c>
      <c r="I27" s="50">
        <v>1</v>
      </c>
      <c r="J27" s="68">
        <f t="shared" si="7"/>
        <v>40</v>
      </c>
    </row>
    <row r="28" spans="1:11" ht="21" x14ac:dyDescent="0.35">
      <c r="A28" s="71" t="s">
        <v>8</v>
      </c>
      <c r="B28" s="72" t="s">
        <v>22</v>
      </c>
      <c r="C28" s="72">
        <f>SUM(C23:C27)</f>
        <v>24</v>
      </c>
      <c r="D28" s="72">
        <f t="shared" ref="D28:J28" si="8">SUM(D23:D27)</f>
        <v>25</v>
      </c>
      <c r="E28" s="72">
        <f t="shared" si="8"/>
        <v>27</v>
      </c>
      <c r="F28" s="72">
        <f t="shared" si="8"/>
        <v>26</v>
      </c>
      <c r="G28" s="72">
        <f t="shared" si="8"/>
        <v>28</v>
      </c>
      <c r="H28" s="72">
        <f t="shared" si="8"/>
        <v>23</v>
      </c>
      <c r="I28" s="72">
        <f t="shared" si="8"/>
        <v>19</v>
      </c>
      <c r="J28" s="73">
        <f t="shared" si="8"/>
        <v>172</v>
      </c>
    </row>
    <row r="29" spans="1:11" ht="15.75" thickBot="1" x14ac:dyDescent="0.3">
      <c r="J29" s="53" t="s">
        <v>118</v>
      </c>
    </row>
    <row r="30" spans="1:11" ht="24" thickBot="1" x14ac:dyDescent="0.4">
      <c r="A30" s="105" t="s">
        <v>64</v>
      </c>
      <c r="B30" s="106"/>
      <c r="C30" s="106"/>
      <c r="D30" s="106"/>
      <c r="E30" s="106"/>
      <c r="F30" s="106"/>
      <c r="G30" s="106"/>
      <c r="H30" s="106"/>
      <c r="I30" s="106"/>
      <c r="J30" s="53" t="s">
        <v>118</v>
      </c>
    </row>
    <row r="31" spans="1:11" ht="22.5" thickTop="1" thickBot="1" x14ac:dyDescent="0.4">
      <c r="A31" s="63" t="s">
        <v>98</v>
      </c>
      <c r="B31" s="64" t="s">
        <v>28</v>
      </c>
      <c r="C31" s="65" t="s">
        <v>1</v>
      </c>
      <c r="D31" s="65" t="s">
        <v>2</v>
      </c>
      <c r="E31" s="65" t="s">
        <v>3</v>
      </c>
      <c r="F31" s="65" t="s">
        <v>4</v>
      </c>
      <c r="G31" s="65" t="s">
        <v>5</v>
      </c>
      <c r="H31" s="65" t="s">
        <v>6</v>
      </c>
      <c r="I31" s="66" t="s">
        <v>7</v>
      </c>
      <c r="J31" s="53" t="s">
        <v>118</v>
      </c>
      <c r="K31" s="12"/>
    </row>
    <row r="32" spans="1:11" ht="62.25" thickBot="1" x14ac:dyDescent="0.4">
      <c r="A32" s="67" t="s">
        <v>23</v>
      </c>
      <c r="B32" s="59" t="str">
        <f>B23</f>
        <v>X</v>
      </c>
      <c r="C32" s="60">
        <f>IF($J$23=0,0,C23/$J$23)</f>
        <v>3.5714285714285712E-2</v>
      </c>
      <c r="D32" s="60">
        <f t="shared" ref="D32:I32" si="9">IF($J$23=0,0,D23/$J$23)</f>
        <v>7.1428571428571425E-2</v>
      </c>
      <c r="E32" s="60">
        <f t="shared" si="9"/>
        <v>0.10714285714285714</v>
      </c>
      <c r="F32" s="60">
        <f t="shared" si="9"/>
        <v>0.14285714285714285</v>
      </c>
      <c r="G32" s="60">
        <f t="shared" si="9"/>
        <v>0.17857142857142858</v>
      </c>
      <c r="H32" s="60">
        <f t="shared" si="9"/>
        <v>0.21428571428571427</v>
      </c>
      <c r="I32" s="75">
        <f t="shared" si="9"/>
        <v>0.25</v>
      </c>
      <c r="J32" s="12" t="s">
        <v>146</v>
      </c>
    </row>
    <row r="33" spans="1:11" ht="62.25" thickBot="1" x14ac:dyDescent="0.4">
      <c r="A33" s="69" t="s">
        <v>24</v>
      </c>
      <c r="B33" s="61" t="str">
        <f t="shared" ref="B33:B36" si="10">B24</f>
        <v>Y</v>
      </c>
      <c r="C33" s="62">
        <f>IF($J$24=0,0,C24/$J$24)</f>
        <v>0.25</v>
      </c>
      <c r="D33" s="62">
        <f t="shared" ref="D33:I33" si="11">IF($J$24=0,0,D24/$J$24)</f>
        <v>0.21428571428571427</v>
      </c>
      <c r="E33" s="62">
        <f t="shared" si="11"/>
        <v>0.17857142857142858</v>
      </c>
      <c r="F33" s="62">
        <f t="shared" si="11"/>
        <v>0.14285714285714285</v>
      </c>
      <c r="G33" s="62">
        <f t="shared" si="11"/>
        <v>0.10714285714285714</v>
      </c>
      <c r="H33" s="62">
        <f t="shared" si="11"/>
        <v>7.1428571428571425E-2</v>
      </c>
      <c r="I33" s="76">
        <f t="shared" si="11"/>
        <v>3.5714285714285712E-2</v>
      </c>
      <c r="J33" s="12" t="s">
        <v>147</v>
      </c>
    </row>
    <row r="34" spans="1:11" ht="21.75" thickBot="1" x14ac:dyDescent="0.4">
      <c r="A34" s="67" t="s">
        <v>25</v>
      </c>
      <c r="B34" s="59" t="str">
        <f t="shared" si="10"/>
        <v>Z</v>
      </c>
      <c r="C34" s="60">
        <f>IF($J$25=0,0,C25/$J$25)</f>
        <v>5.7142857142857141E-2</v>
      </c>
      <c r="D34" s="60">
        <f t="shared" ref="D34:I34" si="12">IF($J$25=0,0,D25/$J$25)</f>
        <v>8.5714285714285715E-2</v>
      </c>
      <c r="E34" s="60">
        <f t="shared" si="12"/>
        <v>0.11428571428571428</v>
      </c>
      <c r="F34" s="60">
        <f t="shared" si="12"/>
        <v>0.14285714285714285</v>
      </c>
      <c r="G34" s="60">
        <f t="shared" si="12"/>
        <v>0.17142857142857143</v>
      </c>
      <c r="H34" s="60">
        <f t="shared" si="12"/>
        <v>0.2</v>
      </c>
      <c r="I34" s="75">
        <f t="shared" si="12"/>
        <v>0.22857142857142856</v>
      </c>
      <c r="J34" s="53" t="s">
        <v>118</v>
      </c>
    </row>
    <row r="35" spans="1:11" ht="21.75" thickBot="1" x14ac:dyDescent="0.4">
      <c r="A35" s="69" t="s">
        <v>26</v>
      </c>
      <c r="B35" s="61" t="str">
        <f t="shared" si="10"/>
        <v>A</v>
      </c>
      <c r="C35" s="62">
        <f>IF($J$26=0,0,C26/$J$26)</f>
        <v>0.21951219512195122</v>
      </c>
      <c r="D35" s="62">
        <f t="shared" ref="D35:I35" si="13">IF($J$26=0,0,D26/$J$26)</f>
        <v>0.1951219512195122</v>
      </c>
      <c r="E35" s="62">
        <f t="shared" si="13"/>
        <v>0.17073170731707318</v>
      </c>
      <c r="F35" s="62">
        <f t="shared" si="13"/>
        <v>0.14634146341463414</v>
      </c>
      <c r="G35" s="62">
        <f t="shared" si="13"/>
        <v>0.12195121951219512</v>
      </c>
      <c r="H35" s="62">
        <f t="shared" si="13"/>
        <v>9.7560975609756101E-2</v>
      </c>
      <c r="I35" s="76">
        <f t="shared" si="13"/>
        <v>4.878048780487805E-2</v>
      </c>
      <c r="J35" s="53" t="s">
        <v>118</v>
      </c>
    </row>
    <row r="36" spans="1:11" ht="21" x14ac:dyDescent="0.35">
      <c r="A36" s="77" t="s">
        <v>27</v>
      </c>
      <c r="B36" s="78" t="str">
        <f t="shared" si="10"/>
        <v>B</v>
      </c>
      <c r="C36" s="79">
        <f>IF($J$27=0,0,C27/$J$27)</f>
        <v>0.125</v>
      </c>
      <c r="D36" s="79">
        <f t="shared" ref="D36:I36" si="14">IF($J$27=0,0,D27/$J$27)</f>
        <v>0.15</v>
      </c>
      <c r="E36" s="79">
        <f t="shared" si="14"/>
        <v>0.2</v>
      </c>
      <c r="F36" s="79">
        <f t="shared" si="14"/>
        <v>0.17499999999999999</v>
      </c>
      <c r="G36" s="79">
        <f t="shared" si="14"/>
        <v>0.22500000000000001</v>
      </c>
      <c r="H36" s="79">
        <f t="shared" si="14"/>
        <v>0.1</v>
      </c>
      <c r="I36" s="80">
        <f t="shared" si="14"/>
        <v>2.5000000000000001E-2</v>
      </c>
      <c r="J36" s="53" t="s">
        <v>118</v>
      </c>
    </row>
    <row r="37" spans="1:11" ht="21.75" thickBot="1" x14ac:dyDescent="0.4">
      <c r="A37" s="74"/>
      <c r="B37" s="74"/>
      <c r="C37" s="74"/>
      <c r="D37" s="74"/>
      <c r="E37" s="74"/>
      <c r="F37" s="74"/>
      <c r="G37" s="74"/>
      <c r="H37" s="74"/>
      <c r="I37" s="74"/>
      <c r="J37" s="53" t="s">
        <v>118</v>
      </c>
    </row>
    <row r="38" spans="1:11" ht="24" thickBot="1" x14ac:dyDescent="0.4">
      <c r="A38" s="105" t="s">
        <v>67</v>
      </c>
      <c r="B38" s="106"/>
      <c r="C38" s="106"/>
      <c r="D38" s="106"/>
      <c r="E38" s="106"/>
      <c r="F38" s="106"/>
      <c r="G38" s="106"/>
      <c r="H38" s="106"/>
      <c r="I38" s="106"/>
      <c r="J38" s="107"/>
    </row>
    <row r="39" spans="1:11" ht="22.5" thickTop="1" thickBot="1" x14ac:dyDescent="0.4">
      <c r="A39" s="63" t="s">
        <v>97</v>
      </c>
      <c r="B39" s="64" t="s">
        <v>28</v>
      </c>
      <c r="C39" s="65" t="s">
        <v>1</v>
      </c>
      <c r="D39" s="65" t="s">
        <v>2</v>
      </c>
      <c r="E39" s="65" t="s">
        <v>3</v>
      </c>
      <c r="F39" s="65" t="s">
        <v>4</v>
      </c>
      <c r="G39" s="65" t="s">
        <v>5</v>
      </c>
      <c r="H39" s="65" t="s">
        <v>6</v>
      </c>
      <c r="I39" s="65" t="s">
        <v>7</v>
      </c>
      <c r="J39" s="66" t="s">
        <v>20</v>
      </c>
    </row>
    <row r="40" spans="1:11" ht="21.75" thickBot="1" x14ac:dyDescent="0.4">
      <c r="A40" s="67" t="s">
        <v>23</v>
      </c>
      <c r="B40" s="49" t="s">
        <v>54</v>
      </c>
      <c r="C40" s="50">
        <v>2</v>
      </c>
      <c r="D40" s="50">
        <v>3</v>
      </c>
      <c r="E40" s="50">
        <v>1</v>
      </c>
      <c r="F40" s="50">
        <v>4</v>
      </c>
      <c r="G40" s="50">
        <v>5</v>
      </c>
      <c r="H40" s="50">
        <v>6</v>
      </c>
      <c r="I40" s="50">
        <v>9</v>
      </c>
      <c r="J40" s="68">
        <f t="shared" ref="J40:J42" si="15">SUM(C40:I40)</f>
        <v>30</v>
      </c>
    </row>
    <row r="41" spans="1:11" ht="21.75" thickBot="1" x14ac:dyDescent="0.4">
      <c r="A41" s="69" t="s">
        <v>24</v>
      </c>
      <c r="B41" s="49" t="s">
        <v>55</v>
      </c>
      <c r="C41" s="50">
        <v>3</v>
      </c>
      <c r="D41" s="50">
        <v>2</v>
      </c>
      <c r="E41" s="50">
        <v>1</v>
      </c>
      <c r="F41" s="50">
        <v>6</v>
      </c>
      <c r="G41" s="50">
        <v>5</v>
      </c>
      <c r="H41" s="50">
        <v>4</v>
      </c>
      <c r="I41" s="50">
        <v>7</v>
      </c>
      <c r="J41" s="70">
        <f t="shared" si="15"/>
        <v>28</v>
      </c>
    </row>
    <row r="42" spans="1:11" ht="21.75" thickBot="1" x14ac:dyDescent="0.4">
      <c r="A42" s="67" t="s">
        <v>25</v>
      </c>
      <c r="B42" s="49" t="s">
        <v>65</v>
      </c>
      <c r="C42" s="50">
        <v>7</v>
      </c>
      <c r="D42" s="50">
        <v>8</v>
      </c>
      <c r="E42" s="50">
        <v>9</v>
      </c>
      <c r="F42" s="50">
        <v>4</v>
      </c>
      <c r="G42" s="50">
        <v>5</v>
      </c>
      <c r="H42" s="50">
        <v>6</v>
      </c>
      <c r="I42" s="50">
        <v>1</v>
      </c>
      <c r="J42" s="68">
        <f t="shared" si="15"/>
        <v>40</v>
      </c>
    </row>
    <row r="43" spans="1:11" ht="21" x14ac:dyDescent="0.35">
      <c r="A43" s="71" t="s">
        <v>8</v>
      </c>
      <c r="B43" s="72" t="s">
        <v>22</v>
      </c>
      <c r="C43" s="72">
        <f>SUM(C40:C42)</f>
        <v>12</v>
      </c>
      <c r="D43" s="72">
        <f t="shared" ref="D43:J43" si="16">SUM(D40:D42)</f>
        <v>13</v>
      </c>
      <c r="E43" s="72">
        <f t="shared" si="16"/>
        <v>11</v>
      </c>
      <c r="F43" s="72">
        <f t="shared" si="16"/>
        <v>14</v>
      </c>
      <c r="G43" s="72">
        <f t="shared" si="16"/>
        <v>15</v>
      </c>
      <c r="H43" s="72">
        <f t="shared" si="16"/>
        <v>16</v>
      </c>
      <c r="I43" s="72">
        <f t="shared" si="16"/>
        <v>17</v>
      </c>
      <c r="J43" s="73">
        <f t="shared" si="16"/>
        <v>98</v>
      </c>
    </row>
    <row r="44" spans="1:11" ht="15.75" thickBot="1" x14ac:dyDescent="0.3">
      <c r="J44" s="53" t="s">
        <v>118</v>
      </c>
    </row>
    <row r="45" spans="1:11" ht="24" thickBot="1" x14ac:dyDescent="0.4">
      <c r="A45" s="105" t="s">
        <v>66</v>
      </c>
      <c r="B45" s="106"/>
      <c r="C45" s="106"/>
      <c r="D45" s="106"/>
      <c r="E45" s="106"/>
      <c r="F45" s="106"/>
      <c r="G45" s="106"/>
      <c r="H45" s="106"/>
      <c r="I45" s="106"/>
      <c r="J45" s="53" t="s">
        <v>118</v>
      </c>
    </row>
    <row r="46" spans="1:11" ht="22.5" thickTop="1" thickBot="1" x14ac:dyDescent="0.4">
      <c r="A46" s="63" t="s">
        <v>97</v>
      </c>
      <c r="B46" s="64" t="s">
        <v>28</v>
      </c>
      <c r="C46" s="65" t="s">
        <v>1</v>
      </c>
      <c r="D46" s="65" t="s">
        <v>2</v>
      </c>
      <c r="E46" s="65" t="s">
        <v>3</v>
      </c>
      <c r="F46" s="65" t="s">
        <v>4</v>
      </c>
      <c r="G46" s="65" t="s">
        <v>5</v>
      </c>
      <c r="H46" s="65" t="s">
        <v>6</v>
      </c>
      <c r="I46" s="66" t="s">
        <v>7</v>
      </c>
      <c r="J46" s="53" t="s">
        <v>118</v>
      </c>
      <c r="K46" s="12"/>
    </row>
    <row r="47" spans="1:11" ht="77.25" thickBot="1" x14ac:dyDescent="0.4">
      <c r="A47" s="67" t="s">
        <v>23</v>
      </c>
      <c r="B47" s="59" t="str">
        <f>B40</f>
        <v>D</v>
      </c>
      <c r="C47" s="60">
        <f>IF($J$40=0,0,C40/$J$40)</f>
        <v>6.6666666666666666E-2</v>
      </c>
      <c r="D47" s="60">
        <f t="shared" ref="D47:I47" si="17">IF($J$40=0,0,D40/$J$40)</f>
        <v>0.1</v>
      </c>
      <c r="E47" s="60">
        <f t="shared" si="17"/>
        <v>3.3333333333333333E-2</v>
      </c>
      <c r="F47" s="60">
        <f t="shared" si="17"/>
        <v>0.13333333333333333</v>
      </c>
      <c r="G47" s="60">
        <f t="shared" si="17"/>
        <v>0.16666666666666666</v>
      </c>
      <c r="H47" s="60">
        <f t="shared" si="17"/>
        <v>0.2</v>
      </c>
      <c r="I47" s="75">
        <f t="shared" si="17"/>
        <v>0.3</v>
      </c>
      <c r="J47" s="12" t="s">
        <v>148</v>
      </c>
    </row>
    <row r="48" spans="1:11" ht="77.25" thickBot="1" x14ac:dyDescent="0.4">
      <c r="A48" s="69" t="s">
        <v>24</v>
      </c>
      <c r="B48" s="61" t="str">
        <f t="shared" ref="B48:B49" si="18">B41</f>
        <v>E</v>
      </c>
      <c r="C48" s="62">
        <f>IF($J$41=0,0,C41/$J$41)</f>
        <v>0.10714285714285714</v>
      </c>
      <c r="D48" s="62">
        <f t="shared" ref="D48:I48" si="19">IF($J$41=0,0,D41/$J$41)</f>
        <v>7.1428571428571425E-2</v>
      </c>
      <c r="E48" s="62">
        <f t="shared" si="19"/>
        <v>3.5714285714285712E-2</v>
      </c>
      <c r="F48" s="62">
        <f t="shared" si="19"/>
        <v>0.21428571428571427</v>
      </c>
      <c r="G48" s="62">
        <f t="shared" si="19"/>
        <v>0.17857142857142858</v>
      </c>
      <c r="H48" s="62">
        <f t="shared" si="19"/>
        <v>0.14285714285714285</v>
      </c>
      <c r="I48" s="76">
        <f t="shared" si="19"/>
        <v>0.25</v>
      </c>
      <c r="J48" s="12" t="s">
        <v>149</v>
      </c>
    </row>
    <row r="49" spans="1:12" ht="21" x14ac:dyDescent="0.35">
      <c r="A49" s="77" t="s">
        <v>25</v>
      </c>
      <c r="B49" s="78" t="str">
        <f t="shared" si="18"/>
        <v>F</v>
      </c>
      <c r="C49" s="79">
        <f>IF($J$42=0,0,C42/$J$42)</f>
        <v>0.17499999999999999</v>
      </c>
      <c r="D49" s="79">
        <f t="shared" ref="D49:I49" si="20">IF($J$42=0,0,D42/$J$42)</f>
        <v>0.2</v>
      </c>
      <c r="E49" s="79">
        <f t="shared" si="20"/>
        <v>0.22500000000000001</v>
      </c>
      <c r="F49" s="79">
        <f t="shared" si="20"/>
        <v>0.1</v>
      </c>
      <c r="G49" s="79">
        <f t="shared" si="20"/>
        <v>0.125</v>
      </c>
      <c r="H49" s="79">
        <f t="shared" si="20"/>
        <v>0.15</v>
      </c>
      <c r="I49" s="80">
        <f t="shared" si="20"/>
        <v>2.5000000000000001E-2</v>
      </c>
      <c r="J49" s="53" t="s">
        <v>118</v>
      </c>
    </row>
    <row r="50" spans="1:12" ht="15.75" thickBot="1" x14ac:dyDescent="0.3"/>
    <row r="51" spans="1:12" ht="24" thickBot="1" x14ac:dyDescent="0.4">
      <c r="A51" s="105" t="s">
        <v>72</v>
      </c>
      <c r="B51" s="106"/>
      <c r="C51" s="106"/>
      <c r="D51" s="106"/>
      <c r="E51" s="106"/>
      <c r="F51" s="106"/>
      <c r="G51" s="106"/>
      <c r="H51" s="106"/>
      <c r="I51" s="106"/>
      <c r="J51" s="107"/>
    </row>
    <row r="52" spans="1:12" ht="22.5" thickTop="1" thickBot="1" x14ac:dyDescent="0.4">
      <c r="A52" s="63" t="s">
        <v>98</v>
      </c>
      <c r="B52" s="64" t="s">
        <v>28</v>
      </c>
      <c r="C52" s="65" t="s">
        <v>1</v>
      </c>
      <c r="D52" s="65" t="s">
        <v>2</v>
      </c>
      <c r="E52" s="65" t="s">
        <v>3</v>
      </c>
      <c r="F52" s="65" t="s">
        <v>4</v>
      </c>
      <c r="G52" s="65" t="s">
        <v>5</v>
      </c>
      <c r="H52" s="65" t="s">
        <v>6</v>
      </c>
      <c r="I52" s="65" t="s">
        <v>7</v>
      </c>
      <c r="J52" s="66" t="s">
        <v>20</v>
      </c>
    </row>
    <row r="53" spans="1:12" ht="21.75" thickBot="1" x14ac:dyDescent="0.4">
      <c r="A53" s="67" t="s">
        <v>23</v>
      </c>
      <c r="B53" s="49" t="s">
        <v>69</v>
      </c>
      <c r="C53" s="50">
        <v>1</v>
      </c>
      <c r="D53" s="50">
        <v>2</v>
      </c>
      <c r="E53" s="50">
        <v>2</v>
      </c>
      <c r="F53" s="50">
        <v>3</v>
      </c>
      <c r="G53" s="50">
        <v>5</v>
      </c>
      <c r="H53" s="50">
        <v>4</v>
      </c>
      <c r="I53" s="50">
        <v>5</v>
      </c>
      <c r="J53" s="68">
        <f t="shared" ref="J53:J55" si="21">SUM(C53:I53)</f>
        <v>22</v>
      </c>
    </row>
    <row r="54" spans="1:12" ht="21.75" thickBot="1" x14ac:dyDescent="0.4">
      <c r="A54" s="69" t="s">
        <v>24</v>
      </c>
      <c r="B54" s="49" t="s">
        <v>70</v>
      </c>
      <c r="C54" s="50">
        <v>6</v>
      </c>
      <c r="D54" s="50">
        <v>2</v>
      </c>
      <c r="E54" s="50">
        <v>2</v>
      </c>
      <c r="F54" s="50">
        <v>3</v>
      </c>
      <c r="G54" s="50">
        <v>5</v>
      </c>
      <c r="H54" s="50">
        <v>4</v>
      </c>
      <c r="I54" s="50">
        <v>5</v>
      </c>
      <c r="J54" s="70">
        <f t="shared" si="21"/>
        <v>27</v>
      </c>
    </row>
    <row r="55" spans="1:12" ht="21.75" thickBot="1" x14ac:dyDescent="0.4">
      <c r="A55" s="67" t="s">
        <v>25</v>
      </c>
      <c r="B55" s="49" t="s">
        <v>71</v>
      </c>
      <c r="C55" s="50">
        <v>6</v>
      </c>
      <c r="D55" s="50">
        <v>2</v>
      </c>
      <c r="E55" s="50">
        <v>2</v>
      </c>
      <c r="F55" s="50">
        <v>33</v>
      </c>
      <c r="G55" s="50">
        <v>5</v>
      </c>
      <c r="H55" s="50">
        <v>4</v>
      </c>
      <c r="I55" s="50">
        <v>5</v>
      </c>
      <c r="J55" s="68">
        <f t="shared" si="21"/>
        <v>57</v>
      </c>
      <c r="L55" s="18" t="s">
        <v>21</v>
      </c>
    </row>
    <row r="56" spans="1:12" ht="21" x14ac:dyDescent="0.35">
      <c r="A56" s="71" t="s">
        <v>8</v>
      </c>
      <c r="B56" s="72" t="s">
        <v>22</v>
      </c>
      <c r="C56" s="72">
        <f>SUM(C53:C55)</f>
        <v>13</v>
      </c>
      <c r="D56" s="72">
        <f t="shared" ref="D56:J56" si="22">SUM(D53:D55)</f>
        <v>6</v>
      </c>
      <c r="E56" s="72">
        <f t="shared" si="22"/>
        <v>6</v>
      </c>
      <c r="F56" s="72">
        <f t="shared" si="22"/>
        <v>39</v>
      </c>
      <c r="G56" s="72">
        <f t="shared" si="22"/>
        <v>15</v>
      </c>
      <c r="H56" s="72">
        <f t="shared" si="22"/>
        <v>12</v>
      </c>
      <c r="I56" s="72">
        <f t="shared" si="22"/>
        <v>15</v>
      </c>
      <c r="J56" s="73">
        <f t="shared" si="22"/>
        <v>106</v>
      </c>
    </row>
    <row r="57" spans="1:12" ht="15.75" thickBot="1" x14ac:dyDescent="0.3">
      <c r="J57" s="53" t="s">
        <v>118</v>
      </c>
    </row>
    <row r="58" spans="1:12" ht="24" thickBot="1" x14ac:dyDescent="0.4">
      <c r="A58" s="105" t="s">
        <v>68</v>
      </c>
      <c r="B58" s="106"/>
      <c r="C58" s="106"/>
      <c r="D58" s="106"/>
      <c r="E58" s="106"/>
      <c r="F58" s="106"/>
      <c r="G58" s="106"/>
      <c r="H58" s="106"/>
      <c r="I58" s="106"/>
      <c r="J58" s="53" t="s">
        <v>118</v>
      </c>
    </row>
    <row r="59" spans="1:12" ht="22.5" thickTop="1" thickBot="1" x14ac:dyDescent="0.4">
      <c r="A59" s="63" t="s">
        <v>98</v>
      </c>
      <c r="B59" s="64" t="s">
        <v>28</v>
      </c>
      <c r="C59" s="65" t="s">
        <v>1</v>
      </c>
      <c r="D59" s="65" t="s">
        <v>2</v>
      </c>
      <c r="E59" s="65" t="s">
        <v>3</v>
      </c>
      <c r="F59" s="65" t="s">
        <v>4</v>
      </c>
      <c r="G59" s="65" t="s">
        <v>5</v>
      </c>
      <c r="H59" s="65" t="s">
        <v>6</v>
      </c>
      <c r="I59" s="66" t="s">
        <v>7</v>
      </c>
      <c r="J59" s="53" t="s">
        <v>118</v>
      </c>
      <c r="K59" s="12"/>
    </row>
    <row r="60" spans="1:12" ht="62.25" thickBot="1" x14ac:dyDescent="0.4">
      <c r="A60" s="67" t="s">
        <v>23</v>
      </c>
      <c r="B60" s="59" t="str">
        <f>B53</f>
        <v>L</v>
      </c>
      <c r="C60" s="60">
        <f>IF($J$53=0,0,C53/$J$53)</f>
        <v>4.5454545454545456E-2</v>
      </c>
      <c r="D60" s="60">
        <f t="shared" ref="D60:I60" si="23">IF($J$53=0,0,D53/$J$53)</f>
        <v>9.0909090909090912E-2</v>
      </c>
      <c r="E60" s="60">
        <f t="shared" si="23"/>
        <v>9.0909090909090912E-2</v>
      </c>
      <c r="F60" s="60">
        <f t="shared" si="23"/>
        <v>0.13636363636363635</v>
      </c>
      <c r="G60" s="60">
        <f t="shared" si="23"/>
        <v>0.22727272727272727</v>
      </c>
      <c r="H60" s="60">
        <f t="shared" si="23"/>
        <v>0.18181818181818182</v>
      </c>
      <c r="I60" s="75">
        <f t="shared" si="23"/>
        <v>0.22727272727272727</v>
      </c>
      <c r="J60" s="12" t="s">
        <v>150</v>
      </c>
    </row>
    <row r="61" spans="1:12" ht="77.25" thickBot="1" x14ac:dyDescent="0.4">
      <c r="A61" s="69" t="s">
        <v>24</v>
      </c>
      <c r="B61" s="61" t="str">
        <f t="shared" ref="B61:B62" si="24">B54</f>
        <v>M</v>
      </c>
      <c r="C61" s="62">
        <f>IF($J$54=0,0,C54/$J$54)</f>
        <v>0.22222222222222221</v>
      </c>
      <c r="D61" s="62">
        <f t="shared" ref="D61:I61" si="25">IF($J$54=0,0,D54/$J$54)</f>
        <v>7.407407407407407E-2</v>
      </c>
      <c r="E61" s="62">
        <f t="shared" si="25"/>
        <v>7.407407407407407E-2</v>
      </c>
      <c r="F61" s="62">
        <f t="shared" si="25"/>
        <v>0.1111111111111111</v>
      </c>
      <c r="G61" s="62">
        <f t="shared" si="25"/>
        <v>0.18518518518518517</v>
      </c>
      <c r="H61" s="62">
        <f t="shared" si="25"/>
        <v>0.14814814814814814</v>
      </c>
      <c r="I61" s="76">
        <f t="shared" si="25"/>
        <v>0.18518518518518517</v>
      </c>
      <c r="J61" s="12" t="s">
        <v>151</v>
      </c>
    </row>
    <row r="62" spans="1:12" ht="21" x14ac:dyDescent="0.35">
      <c r="A62" s="77" t="s">
        <v>25</v>
      </c>
      <c r="B62" s="78" t="str">
        <f t="shared" si="24"/>
        <v xml:space="preserve">N </v>
      </c>
      <c r="C62" s="79">
        <f>IF($J$55=0,0,C55/$J$55)</f>
        <v>0.10526315789473684</v>
      </c>
      <c r="D62" s="79">
        <f t="shared" ref="D62:I62" si="26">IF($J$55=0,0,D55/$J$55)</f>
        <v>3.5087719298245612E-2</v>
      </c>
      <c r="E62" s="79">
        <f t="shared" si="26"/>
        <v>3.5087719298245612E-2</v>
      </c>
      <c r="F62" s="79">
        <f t="shared" si="26"/>
        <v>0.57894736842105265</v>
      </c>
      <c r="G62" s="79">
        <f t="shared" si="26"/>
        <v>8.771929824561403E-2</v>
      </c>
      <c r="H62" s="79">
        <f t="shared" si="26"/>
        <v>7.0175438596491224E-2</v>
      </c>
      <c r="I62" s="80">
        <f t="shared" si="26"/>
        <v>8.771929824561403E-2</v>
      </c>
      <c r="J62" s="53" t="s">
        <v>118</v>
      </c>
    </row>
    <row r="63" spans="1:12" x14ac:dyDescent="0.25">
      <c r="A63" s="53" t="s">
        <v>96</v>
      </c>
    </row>
    <row r="64" spans="1:12"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sheetData>
  <sheetProtection algorithmName="SHA-512" hashValue="tgh7nQgiyu9SPbMfNV5J9Ll9dhU/sZuG9v2d2JaGgiKqjxttObJxphny2lcE34GC7hNEl6wy8/iY02DGMvSjQw==" saltValue="asg6iaAKiRObKnDxED6qjg==" spinCount="100000" sheet="1" objects="1" scenarios="1" selectLockedCells="1"/>
  <protectedRanges>
    <protectedRange algorithmName="SHA-512" hashValue="fjzg5AnPX3lDg9Gco/QZe4hH6J7lJSRBm8cwVjZf4TitJc7NFz4yr0/iQlsOa7Y78VxtaW4ttqW8mUIWwpCDHg==" saltValue="Kj527WFcof3jGZk7O/QU8g==" spinCount="100000" sqref="B53:I55" name="Table14b" securityDescriptor="O:WDG:WDD:(A;;CC;;;WD)"/>
    <protectedRange algorithmName="SHA-512" hashValue="1rzt6RtrMIoHNCNPdgKa0OhTxOvZRQHZCaQf0jIpWP54dx05Gv3Nq0ZYEbFK+VfwZwgbxjziLo7oPR31FfBTjQ==" saltValue="6OTzHIkw0MinEgz85ZLu7g==" spinCount="100000" sqref="B23:I27" name="Table13b" securityDescriptor="O:WDG:WDD:(A;;CC;;;WD)"/>
    <protectedRange algorithmName="SHA-512" hashValue="FAR6P9jKg8P+UsotnnO0RSgc2sMgZEn96VV6E4mQsAPET+IRmsNa4+YgLiV6DTYT4a61gsTYkeic4akkjOqm9A==" saltValue="1058znoi0SEEOQHLkGHf3Q==" spinCount="100000" sqref="B6:I10 B15:I19 B32:I36 B47:I49 B60:I64" name="Table13a" securityDescriptor="O:WDG:WDD:(A;;CC;;;WD)"/>
    <protectedRange algorithmName="SHA-512" hashValue="d+RFEqcAbn5etR9ai+MeiSV6FH1qxwh13jhcgQugEQKaQfv9fyxvjaS98Tznnj03xJLYr3cXIMikf17Jpx0iEA==" saltValue="Hby7s1jye80ZGmdqHSz/Ug==" spinCount="100000" sqref="B40:I42" name="Table14a" securityDescriptor="O:WDG:WDD:(A;;CC;;;WD)"/>
  </protectedRanges>
  <mergeCells count="9">
    <mergeCell ref="A45:I45"/>
    <mergeCell ref="A51:J51"/>
    <mergeCell ref="A58:I58"/>
    <mergeCell ref="A1:J1"/>
    <mergeCell ref="A4:J4"/>
    <mergeCell ref="A13:I13"/>
    <mergeCell ref="A21:J21"/>
    <mergeCell ref="A30:I30"/>
    <mergeCell ref="A38:J38"/>
  </mergeCells>
  <dataValidations count="128">
    <dataValidation allowBlank="1" showInputMessage="1" showErrorMessage="1" prompt="First most common infraction for females" sqref="B6" xr:uid="{2E505A54-B9B6-4ECE-ACF8-5B3B910F32FC}"/>
    <dataValidation allowBlank="1" showInputMessage="1" showErrorMessage="1" prompt="Second most common infraction for females" sqref="B7" xr:uid="{465A01F3-6E10-4F07-9FD3-471847011F52}"/>
    <dataValidation allowBlank="1" showInputMessage="1" showErrorMessage="1" prompt="Third most common infraction for females" sqref="B8" xr:uid="{D9672A8C-7E9A-481C-811D-64E98CA740B5}"/>
    <dataValidation allowBlank="1" showInputMessage="1" showErrorMessage="1" prompt="Fourth most common infraction for females" sqref="B9" xr:uid="{29946D49-E4F3-40FF-AA1A-491D328D6450}"/>
    <dataValidation allowBlank="1" showInputMessage="1" showErrorMessage="1" prompt="Fifth most common infraction for females" sqref="B10" xr:uid="{CF46D0F8-3FFB-4E16-ACF0-41925EE38470}"/>
    <dataValidation allowBlank="1" showInputMessage="1" showErrorMessage="1" prompt="First most common infraction for males" sqref="B23" xr:uid="{DFB7676E-9AE3-497D-9D42-6D5DEBB6E8D8}"/>
    <dataValidation allowBlank="1" showInputMessage="1" showErrorMessage="1" prompt="Second most common infraction for males" sqref="B24" xr:uid="{1B2AB3AC-AC4C-420C-99CB-1643C5F7C968}"/>
    <dataValidation allowBlank="1" showInputMessage="1" showErrorMessage="1" prompt="Third most common infraction for males" sqref="B25" xr:uid="{DE876BF9-6ED2-41EA-9835-A5F6E7460973}"/>
    <dataValidation allowBlank="1" showInputMessage="1" showErrorMessage="1" prompt="Fourth most common infraction for males" sqref="B26" xr:uid="{3760CBCD-B481-4C49-9836-A47931C1626B}"/>
    <dataValidation allowBlank="1" showInputMessage="1" showErrorMessage="1" prompt="Fifth most common infraction for males" sqref="B27" xr:uid="{86F4CAD1-0217-4CFE-B0A8-C12C55F63930}"/>
    <dataValidation allowBlank="1" showInputMessage="1" showErrorMessage="1" prompt="First most common infraction resulting in suspension for females" sqref="B40" xr:uid="{8982E390-1765-4DBE-8B26-CA79ECFE94BD}"/>
    <dataValidation allowBlank="1" showInputMessage="1" showErrorMessage="1" prompt="Second most common infraction resulting in suspension for females" sqref="B41" xr:uid="{70B80FB9-B1CC-48CB-B3E0-E2BB500C897C}"/>
    <dataValidation allowBlank="1" showInputMessage="1" showErrorMessage="1" prompt="Third most common infraction resulting in suspension for females" sqref="B42" xr:uid="{347C399F-6B01-47D3-AA46-EB47BD0FE69D}"/>
    <dataValidation allowBlank="1" showInputMessage="1" showErrorMessage="1" prompt="First most common infraction resulting in suspension for males" sqref="B53" xr:uid="{71976E95-FAD8-43B0-907F-E3D7CFE6FA24}"/>
    <dataValidation allowBlank="1" showInputMessage="1" showErrorMessage="1" prompt="Second most common infraction resulting in suspension for males" sqref="B54" xr:uid="{0B65D121-0330-4D15-BA78-24587AFF6B6F}"/>
    <dataValidation allowBlank="1" showInputMessage="1" showErrorMessage="1" prompt="Third most common infraction resulting in suspension for males" sqref="B55" xr:uid="{F80D7A28-F498-478B-A2DF-6556678988FD}"/>
    <dataValidation allowBlank="1" showInputMessage="1" showErrorMessage="1" prompt="Number of American Indian females committing the first most common infraction" sqref="C6" xr:uid="{382D6582-A689-4AED-9AEF-36CAAA5E2A14}"/>
    <dataValidation allowBlank="1" showInputMessage="1" showErrorMessage="1" prompt="Number of American Indian females committing the second most common infraction" sqref="C7" xr:uid="{BAACA0AD-E849-4CBC-AFFC-3BCB38C3076E}"/>
    <dataValidation allowBlank="1" showInputMessage="1" showErrorMessage="1" prompt="Number of American Indian females committing the third most common infraction" sqref="C8" xr:uid="{2623E502-C6FE-4F2B-873F-2ED282385861}"/>
    <dataValidation allowBlank="1" showInputMessage="1" showErrorMessage="1" prompt="Number of American Indian females committing the fourth most common infraction" sqref="C9" xr:uid="{4EF67225-41C2-45AD-AD4C-F2D231754CD9}"/>
    <dataValidation allowBlank="1" showInputMessage="1" showErrorMessage="1" prompt="Number of American Indian females committing the fifth most common infraction" sqref="C10" xr:uid="{E0C36207-5469-4C7C-A933-B892561C0DB5}"/>
    <dataValidation allowBlank="1" showInputMessage="1" showErrorMessage="1" prompt="Number of American Indian males committing the first most common infraction" sqref="C23" xr:uid="{96E18F9A-0AF3-4B2F-8B2B-8F776A5D2B1E}"/>
    <dataValidation allowBlank="1" showInputMessage="1" showErrorMessage="1" prompt="Number of American Indian males committing the second most common infraction" sqref="C24" xr:uid="{5587AC4B-142C-41DA-91E7-9E67ADEF8617}"/>
    <dataValidation allowBlank="1" showInputMessage="1" showErrorMessage="1" prompt="Number of American Indian males committing the third most common infraction" sqref="C25" xr:uid="{F5395958-2FE4-4D9E-BC52-04C115D420DE}"/>
    <dataValidation allowBlank="1" showInputMessage="1" showErrorMessage="1" prompt="Number of American Indian males committing the fourth most common infraction" sqref="C26" xr:uid="{B28B3F0A-8084-491C-A548-B91C0D22F9B2}"/>
    <dataValidation allowBlank="1" showInputMessage="1" showErrorMessage="1" prompt="Number of American Indian males committing the fifth most common infraction" sqref="C27" xr:uid="{7B9F0CB6-0122-4227-A2B4-E21DFDBFB1CD}"/>
    <dataValidation allowBlank="1" showInputMessage="1" showErrorMessage="1" prompt="Number of Asian females committing the first most common infraction" sqref="D6" xr:uid="{D9CB638D-193F-4289-87E4-4B4F726B1930}"/>
    <dataValidation allowBlank="1" showInputMessage="1" showErrorMessage="1" prompt="Number of Asian females committing the second most common infraction" sqref="D7" xr:uid="{E54E7D90-1655-4A45-A5F0-9466BF5798B7}"/>
    <dataValidation allowBlank="1" showInputMessage="1" showErrorMessage="1" prompt="Number of Asian females committing the third most common infraction" sqref="D8" xr:uid="{CBB72CC1-BEA3-4973-BC98-F94E89EDF8C1}"/>
    <dataValidation allowBlank="1" showInputMessage="1" showErrorMessage="1" prompt="Number of Asian females committing the fourth most common infraction" sqref="D9" xr:uid="{A26C2943-7BC3-4A64-A0D4-3EC83B2FF855}"/>
    <dataValidation allowBlank="1" showInputMessage="1" showErrorMessage="1" prompt="Number of Asian females committing the fifth most common infraction" sqref="D10" xr:uid="{6E06BA6C-CB1C-4854-A19E-2080597D07A6}"/>
    <dataValidation allowBlank="1" showInputMessage="1" showErrorMessage="1" prompt="Number of Black or African American females committing the first most common infraction" sqref="E6" xr:uid="{4B070558-DB98-4ACE-9B90-D7B7FEAC55F2}"/>
    <dataValidation allowBlank="1" showInputMessage="1" showErrorMessage="1" prompt="Number of Black or African American females committing the second most common infraction" sqref="E7" xr:uid="{DB9CCF14-CA2A-455A-99CE-29EAA40EC18A}"/>
    <dataValidation allowBlank="1" showInputMessage="1" showErrorMessage="1" prompt="Number of Black or African American females committing the third most common infraction" sqref="E8" xr:uid="{5F99E62D-B5A9-4A83-BEE8-7BAF21BE6DE2}"/>
    <dataValidation allowBlank="1" showInputMessage="1" showErrorMessage="1" prompt="Number of Black or African American females committing the fourth most common infraction" sqref="E9" xr:uid="{DA5DC838-3B3A-4AE2-8A2C-BC8FB292E887}"/>
    <dataValidation allowBlank="1" showInputMessage="1" showErrorMessage="1" prompt="Number of Black or African American females committing the fifth most common infraction" sqref="E10" xr:uid="{D0924A6F-DC3C-4D7C-93A3-5FBDD178EFA3}"/>
    <dataValidation allowBlank="1" showInputMessage="1" showErrorMessage="1" prompt="Number of Hispanic females committing the first most common infraction" sqref="F6" xr:uid="{EC8A67B1-5E73-4438-B46D-36373F741425}"/>
    <dataValidation allowBlank="1" showInputMessage="1" showErrorMessage="1" prompt="Number of Hispanic females committing the second most common infraction" sqref="F7" xr:uid="{9836EBDC-95C0-4836-823F-7BCC5F4B1391}"/>
    <dataValidation allowBlank="1" showInputMessage="1" showErrorMessage="1" prompt="Number of Hispanic females committing the third most common infraction" sqref="F8" xr:uid="{8D3D4A54-1B3C-4DB8-B8FF-354A4A5EDE5D}"/>
    <dataValidation allowBlank="1" showInputMessage="1" showErrorMessage="1" prompt="Number of Hispanic females committing the fourth most common infraction" sqref="F9" xr:uid="{9AB870FA-4BD1-4A15-9807-07236D6A0E98}"/>
    <dataValidation allowBlank="1" showInputMessage="1" showErrorMessage="1" prompt="Number of Hispanic females committing the fifth most common infraction" sqref="F10" xr:uid="{7293978F-BA85-4379-8CBC-B1265C2B0155}"/>
    <dataValidation allowBlank="1" showInputMessage="1" showErrorMessage="1" prompt="Number of Hawaiian or Pacific Islander females committing the first most common infraction" sqref="G6" xr:uid="{CD6CAFC3-2524-40C0-9A03-C77D557DC760}"/>
    <dataValidation allowBlank="1" showInputMessage="1" showErrorMessage="1" prompt="Number of Hawaiian or Pacific Islander females committing the second most common infraction" sqref="G7" xr:uid="{DDF4E5DF-02DC-4CDF-BD99-4D5ACD3B1820}"/>
    <dataValidation allowBlank="1" showInputMessage="1" showErrorMessage="1" prompt="Number of Hawaiian or Pacific Islander females committing the third most common infraction" sqref="G8" xr:uid="{75397CBE-7642-465E-84BB-64ED8140F7FC}"/>
    <dataValidation allowBlank="1" showInputMessage="1" showErrorMessage="1" prompt="Number of Hawaiian or Pacific Islander females committing the fourth most common infraction" sqref="G9" xr:uid="{6526968B-3E26-45D4-99E9-7A9B57D45DBF}"/>
    <dataValidation allowBlank="1" showInputMessage="1" showErrorMessage="1" prompt="Number of Hawaiian or Pacific Islander females committing the fifth most common infraction" sqref="G10" xr:uid="{AAC361CE-59F6-4FCB-ADD1-E9F3ABE43EBC}"/>
    <dataValidation allowBlank="1" showInputMessage="1" showErrorMessage="1" prompt="Number of females of two or more races committing the first most common infraction" sqref="H6" xr:uid="{CA81B9B6-3B50-4DA5-8370-90E0C2AB56F1}"/>
    <dataValidation allowBlank="1" showInputMessage="1" showErrorMessage="1" prompt="Number of females of two or more races committing the second most common infraction" sqref="H7" xr:uid="{10A8A9A3-768B-4630-B066-899A291E6A8D}"/>
    <dataValidation allowBlank="1" showInputMessage="1" showErrorMessage="1" prompt="Number of females of two or more races committing the third most common infraction" sqref="H8" xr:uid="{E4C28B71-7A14-43F7-A02C-EBB2725D25B6}"/>
    <dataValidation allowBlank="1" showInputMessage="1" showErrorMessage="1" prompt="Number of females of two or more races committing the fourth most common infraction" sqref="H9" xr:uid="{AFA872C1-79A7-4F1C-8BB3-7CBD9DEEA3FC}"/>
    <dataValidation allowBlank="1" showInputMessage="1" showErrorMessage="1" prompt="Number of females of two or more races committing the fifth most common infraction" sqref="H10" xr:uid="{F973CB4B-6CB4-477A-AB41-71B510E2E8B1}"/>
    <dataValidation allowBlank="1" showInputMessage="1" showErrorMessage="1" prompt="Number of White females committing the first most common infraction" sqref="I6" xr:uid="{3EF26B56-4E26-4A6D-AD82-AB545E0D8BC8}"/>
    <dataValidation allowBlank="1" showInputMessage="1" showErrorMessage="1" prompt="Number of White females committing the second most common infraction" sqref="I7" xr:uid="{47D7B8B3-C79F-4BD5-9CA2-476CE3A3EC48}"/>
    <dataValidation allowBlank="1" showInputMessage="1" showErrorMessage="1" prompt="Number of White females committing the third most common infraction" sqref="I8" xr:uid="{63294C92-BCC1-4F83-AD12-713C7CAB467C}"/>
    <dataValidation allowBlank="1" showInputMessage="1" showErrorMessage="1" prompt="Number of White females committing the fourth most common infraction" sqref="I9" xr:uid="{52CC2645-150A-42DD-8AAA-267D41863251}"/>
    <dataValidation allowBlank="1" showInputMessage="1" showErrorMessage="1" prompt="Number of White females committing the fifth most common infraction" sqref="I10" xr:uid="{43D312D9-7380-42AE-85E5-5D1E52EF5EE6}"/>
    <dataValidation allowBlank="1" showInputMessage="1" showErrorMessage="1" prompt="Number of Asian males committing the first most common infraction" sqref="D23" xr:uid="{416CF9E0-921B-495A-BE6B-DEFEF6043D69}"/>
    <dataValidation allowBlank="1" showInputMessage="1" showErrorMessage="1" prompt="Number of Asian males committing the second most common infraction" sqref="D24" xr:uid="{879484EA-EDA6-4E79-8551-580B37C99DD6}"/>
    <dataValidation allowBlank="1" showInputMessage="1" showErrorMessage="1" prompt="Number of Asian males committing the third most common infraction" sqref="D25" xr:uid="{89F249A6-409A-4319-AA8A-68A818941D6E}"/>
    <dataValidation allowBlank="1" showInputMessage="1" showErrorMessage="1" prompt="Number of Asian males committing the fourth most common infraction" sqref="D26" xr:uid="{A1EDD3D6-A62F-4EBE-ADCA-31B3D1CEE37E}"/>
    <dataValidation allowBlank="1" showInputMessage="1" showErrorMessage="1" prompt="Number of Asian males committing the fifth most common infraction" sqref="D27" xr:uid="{189A2A2E-A019-40A6-A05D-55199182D2C4}"/>
    <dataValidation allowBlank="1" showInputMessage="1" showErrorMessage="1" prompt="Number of Black or African American males committing the first most common infraction" sqref="E23" xr:uid="{ABDFE496-41A7-4BCF-A954-924C6CC2CCE0}"/>
    <dataValidation allowBlank="1" showInputMessage="1" showErrorMessage="1" prompt="Number of Black or African American males committing the second most common infraction" sqref="E24" xr:uid="{41033F96-C521-4A35-B3AC-EAAF762335F8}"/>
    <dataValidation allowBlank="1" showInputMessage="1" showErrorMessage="1" prompt="Number of Black or African American males committing the third most common infraction" sqref="E25" xr:uid="{319F0D7C-251D-4036-9992-7024C995DC81}"/>
    <dataValidation allowBlank="1" showInputMessage="1" showErrorMessage="1" prompt="Number of Black or African American males committing the fourth most common infraction" sqref="E26" xr:uid="{65D6CC21-8631-4E2B-AE38-E459CA6B0CDF}"/>
    <dataValidation allowBlank="1" showInputMessage="1" showErrorMessage="1" prompt="Number of Black or African American males committing the fifth most common infraction" sqref="E27" xr:uid="{2B21440B-9AFD-4330-B575-5887DC71A345}"/>
    <dataValidation allowBlank="1" showInputMessage="1" showErrorMessage="1" prompt="Number of Hispanic males committing the first most common infraction" sqref="F23" xr:uid="{B5105D6E-9972-4C9B-9458-A190C8ACC4D7}"/>
    <dataValidation allowBlank="1" showInputMessage="1" showErrorMessage="1" prompt="Number of Hispanic males committing the second most common infraction" sqref="F24" xr:uid="{AB0C1FC4-5C50-4024-A7E2-2A7BD20224C4}"/>
    <dataValidation allowBlank="1" showInputMessage="1" showErrorMessage="1" prompt="Number of Hispanic males committing the third most common infraction" sqref="F25" xr:uid="{E7FD9B46-12EC-4644-9F49-2F605DBA12B0}"/>
    <dataValidation allowBlank="1" showInputMessage="1" showErrorMessage="1" prompt="Number of Hispanic males committing the fourth most common infraction" sqref="F26" xr:uid="{8B98AD58-2322-4B35-9D9C-2B31A426A125}"/>
    <dataValidation allowBlank="1" showInputMessage="1" showErrorMessage="1" prompt="Number of Hispanic males committing the fifth most common infraction" sqref="F27" xr:uid="{1D33083D-FB92-48B5-BB18-F6266947655F}"/>
    <dataValidation allowBlank="1" showInputMessage="1" showErrorMessage="1" prompt="Number of Hawaiian or Pacific Islander males committing the first most common infraction" sqref="G23" xr:uid="{058654D2-7E81-4C11-A7E4-B8434E5EC284}"/>
    <dataValidation allowBlank="1" showInputMessage="1" showErrorMessage="1" prompt="Number of Hawaiian or Pacific Islander males committing the second most common infraction" sqref="G24" xr:uid="{987A52B1-AA56-4CA2-81A7-1BFDBA1A1627}"/>
    <dataValidation allowBlank="1" showInputMessage="1" showErrorMessage="1" prompt="Number of Hawaiian or Pacific Islander males committing the third most common infraction" sqref="G25" xr:uid="{E7E68C56-167B-49BD-8268-65D840238973}"/>
    <dataValidation allowBlank="1" showInputMessage="1" showErrorMessage="1" prompt="Number of Hawaiian or Pacific Islander males committing the fourth most common infraction" sqref="G26" xr:uid="{F13912F3-ED82-4F68-AD64-5B382D7C2264}"/>
    <dataValidation allowBlank="1" showInputMessage="1" showErrorMessage="1" prompt="Number of Hawaiian or Pacific Islander males committing the fifth most common infraction" sqref="G27" xr:uid="{CE36106E-CFAC-4E2F-B1E6-B5CB77F188F2}"/>
    <dataValidation allowBlank="1" showInputMessage="1" showErrorMessage="1" prompt="Number of males of two or more races committing the first most common infraction" sqref="H23" xr:uid="{D4D0035F-C25E-4058-8372-DD0A7159D52C}"/>
    <dataValidation allowBlank="1" showInputMessage="1" showErrorMessage="1" prompt="Number of males of two or more races committing the second most common infraction" sqref="H24" xr:uid="{CA75C99B-FB54-4DA7-937F-9CC03C5DBE86}"/>
    <dataValidation allowBlank="1" showInputMessage="1" showErrorMessage="1" prompt="Number of males of two or more races committing the third most common infraction" sqref="H25" xr:uid="{5B491F08-47AA-4FE0-942A-C652819B296B}"/>
    <dataValidation allowBlank="1" showInputMessage="1" showErrorMessage="1" prompt="Number of males of two or more races committing the fourth most common infraction" sqref="H26" xr:uid="{A2528880-B407-4814-BA8F-0825ACE6B200}"/>
    <dataValidation allowBlank="1" showInputMessage="1" showErrorMessage="1" prompt="Number of males of two or more races committing the fifth most common infraction" sqref="H27" xr:uid="{E394F77C-097B-43B7-9202-4E395ABEF858}"/>
    <dataValidation allowBlank="1" showInputMessage="1" showErrorMessage="1" prompt="Number of White males committing the first most common infraction" sqref="I23" xr:uid="{F9A253B7-8D8C-4DA2-A2F8-9385720A19A8}"/>
    <dataValidation allowBlank="1" showInputMessage="1" showErrorMessage="1" prompt="Number of White males committing the second most common infraction" sqref="I24" xr:uid="{0F87B9E2-5151-46AE-8B32-0B63A6F46070}"/>
    <dataValidation allowBlank="1" showInputMessage="1" showErrorMessage="1" prompt="Number of White males committing the third most common infraction" sqref="I25" xr:uid="{DC1017D9-ADFD-450B-BC77-807079FEE524}"/>
    <dataValidation allowBlank="1" showInputMessage="1" showErrorMessage="1" prompt="Number of White males committing the fourth most common infraction" sqref="I26" xr:uid="{0F1D1480-2E83-4BD1-B760-BF718EDADF32}"/>
    <dataValidation allowBlank="1" showInputMessage="1" showErrorMessage="1" prompt="Number of White males committing the fifth most common infraction" sqref="I27" xr:uid="{2E23B5B6-ADA5-4794-8683-54BE9D21D3DB}"/>
    <dataValidation allowBlank="1" showInputMessage="1" showErrorMessage="1" prompt="Number of American Indian females suspended for committing first most common infraction" sqref="C40" xr:uid="{A1B01C56-B14A-4CAF-BBD6-C35EDE6FAA94}"/>
    <dataValidation allowBlank="1" showInputMessage="1" showErrorMessage="1" prompt="Number of American Indian females suspended for committing second most common infraction" sqref="C41" xr:uid="{70CEF4E6-1A5D-40A7-B0AD-61314A4DB17A}"/>
    <dataValidation allowBlank="1" showInputMessage="1" showErrorMessage="1" prompt="Number of American Indian females suspended for committing third most common infraction" sqref="C42" xr:uid="{611A6564-0D75-408F-86D1-E23069112BD5}"/>
    <dataValidation allowBlank="1" showInputMessage="1" showErrorMessage="1" prompt="Number of Asian females suspended for committing first most common infraction" sqref="D40" xr:uid="{47D302EE-D01E-4731-8F7D-920997CA4508}"/>
    <dataValidation allowBlank="1" showInputMessage="1" showErrorMessage="1" prompt="Number of Asian females suspended for committing second most common infraction" sqref="D41" xr:uid="{B64DBFFD-BDB5-49E1-9ECC-D7E9D71C96B8}"/>
    <dataValidation allowBlank="1" showInputMessage="1" showErrorMessage="1" prompt="Number of Asian females suspended for committing third most common infraction" sqref="D42" xr:uid="{5CBA5D02-5463-43E6-BF1B-33ACFB8BB02E}"/>
    <dataValidation allowBlank="1" showInputMessage="1" showErrorMessage="1" prompt="Number of Black or African American females suspended for committing first most common infraction" sqref="E40" xr:uid="{DD206A3C-83BA-42DE-A1BD-BF25A33FD21E}"/>
    <dataValidation allowBlank="1" showInputMessage="1" showErrorMessage="1" prompt="Number of Black or African American females suspended for committing second most common infraction" sqref="E41" xr:uid="{14707679-3C11-4D8F-A4F8-83F670A8B71E}"/>
    <dataValidation allowBlank="1" showInputMessage="1" showErrorMessage="1" prompt="Number of Black or African American females suspended for committing third most common infraction" sqref="E42" xr:uid="{ABD9DCCC-8AA0-4672-AA48-24ADCBDA641A}"/>
    <dataValidation allowBlank="1" showInputMessage="1" showErrorMessage="1" prompt="Number of Hispanic females suspended for committing first most common infraction" sqref="F40" xr:uid="{3D8150D9-4BBD-48E5-9A0C-605512DC4453}"/>
    <dataValidation allowBlank="1" showInputMessage="1" showErrorMessage="1" prompt="Number of Hispanic females suspended for committing second most common infraction" sqref="F41" xr:uid="{4B2F556A-AB7F-42F2-A0F0-BFE980CC2337}"/>
    <dataValidation allowBlank="1" showInputMessage="1" showErrorMessage="1" prompt="Number of Hispanic females suspended for committing third most common infraction" sqref="F42" xr:uid="{184649F1-B075-43BA-A320-0DC8E6DEB950}"/>
    <dataValidation allowBlank="1" showInputMessage="1" showErrorMessage="1" prompt="Number of Hawaiian or Pacific Islander females suspended for committing first most common infraction" sqref="G40" xr:uid="{988290C0-ABEF-4E39-ADEF-ADB40958AB0D}"/>
    <dataValidation allowBlank="1" showInputMessage="1" showErrorMessage="1" prompt="Number of Hawaiian or Pacific Islander females suspended for committing second most common infraction" sqref="G41" xr:uid="{55FE125F-2940-428D-8FC2-F43D2CAB83C1}"/>
    <dataValidation allowBlank="1" showInputMessage="1" showErrorMessage="1" prompt="Number of Hawaiian or Pacific Islander females suspended for committing third most common infraction" sqref="G42" xr:uid="{8CBF912B-4E62-4895-A224-ED159F26BBEB}"/>
    <dataValidation allowBlank="1" showInputMessage="1" showErrorMessage="1" prompt="Number of White females suspended for committing first most common infraction" sqref="I40" xr:uid="{CDC8B896-8862-450F-85EC-937943E8DC49}"/>
    <dataValidation allowBlank="1" showInputMessage="1" showErrorMessage="1" prompt="Number of White females suspended for committing second most common infraction" sqref="I41" xr:uid="{72E1629E-3CFC-495D-B362-0965A5689AF7}"/>
    <dataValidation allowBlank="1" showInputMessage="1" showErrorMessage="1" prompt="Number of White females suspended for committing third most common infraction" sqref="I42" xr:uid="{908B826A-12DF-46CF-8E12-1176BFF9FE18}"/>
    <dataValidation allowBlank="1" showInputMessage="1" showErrorMessage="1" prompt="Number of females of two or more races suspended for committing first most common infraction" sqref="H40" xr:uid="{30BF28E7-A30F-4C2A-A9AD-4029304426F9}"/>
    <dataValidation allowBlank="1" showInputMessage="1" showErrorMessage="1" prompt="Number of females of two or more races suspended for committing second most common infraction" sqref="H41" xr:uid="{09FB1273-CB59-46F5-BB5F-EDA7815AF923}"/>
    <dataValidation allowBlank="1" showInputMessage="1" showErrorMessage="1" prompt="Number of females of two or more races suspended for committing third most common infraction" sqref="H42" xr:uid="{C3EF93EA-FB12-4969-AB45-9BD2EBE9037F}"/>
    <dataValidation allowBlank="1" showInputMessage="1" showErrorMessage="1" prompt="Number of American Indian males suspended for committing first most common infraction" sqref="C53" xr:uid="{3696F66F-96FD-4D9A-A1B1-919EDB00EDD1}"/>
    <dataValidation allowBlank="1" showInputMessage="1" showErrorMessage="1" prompt="Number of American Indian males suspended for committing second most common infraction" sqref="C54" xr:uid="{69301268-AC9A-42EE-A1DD-A8991A501F2A}"/>
    <dataValidation allowBlank="1" showInputMessage="1" showErrorMessage="1" prompt="Number of American Indian males suspended for committing third most common infraction" sqref="C55" xr:uid="{FF8FD4C2-0AA2-44A0-9E1B-8AB71016CCFD}"/>
    <dataValidation allowBlank="1" showInputMessage="1" showErrorMessage="1" prompt="Number of Asian males suspended for committing first most common infraction" sqref="D53" xr:uid="{BA3D60CB-BC63-4ECA-8D66-585D9491F80E}"/>
    <dataValidation allowBlank="1" showInputMessage="1" showErrorMessage="1" prompt="Number of Asian males suspended for committing second most common infraction" sqref="D54" xr:uid="{2FE4D841-7103-4C07-8A52-09E1EE2D8217}"/>
    <dataValidation allowBlank="1" showInputMessage="1" showErrorMessage="1" prompt="Number of Asian males suspended for committing third most common infraction" sqref="D55" xr:uid="{8F7E2F66-4262-4D11-A42A-65AFA5292D1E}"/>
    <dataValidation allowBlank="1" showInputMessage="1" showErrorMessage="1" prompt="Number of Black or African American males suspended for committing first most common infraction" sqref="E53" xr:uid="{28ED0DC3-8A94-43FA-AA9D-D8623704CC8A}"/>
    <dataValidation allowBlank="1" showInputMessage="1" showErrorMessage="1" prompt="Number of Black or African American males suspended for committing second most common infraction" sqref="E54" xr:uid="{78DAC7F7-42D1-49E8-BE74-BC0872493E52}"/>
    <dataValidation allowBlank="1" showInputMessage="1" showErrorMessage="1" prompt="Number of Black or African American males suspended for committing third most common infraction" sqref="E55" xr:uid="{03505952-19D0-4FD7-BFC7-8A57ABA1A068}"/>
    <dataValidation allowBlank="1" showInputMessage="1" showErrorMessage="1" prompt="Number of Hispanic males suspended for committing first most common infraction" sqref="F53" xr:uid="{CA0165C5-F47E-4F44-A321-EE26DF6FB4FC}"/>
    <dataValidation allowBlank="1" showInputMessage="1" showErrorMessage="1" prompt="Number of Hispanic males suspended for committing second most common infraction" sqref="F54" xr:uid="{0DBEE8F7-2E91-47AA-9075-4172D5CFBCC0}"/>
    <dataValidation allowBlank="1" showInputMessage="1" showErrorMessage="1" prompt="Number of Hispanic males suspended for committing third most common infraction" sqref="F55" xr:uid="{4155BEC4-A640-4726-8417-91E267FAD7E4}"/>
    <dataValidation allowBlank="1" showInputMessage="1" showErrorMessage="1" prompt="Number of White males suspended for committing first most common infraction" sqref="I53" xr:uid="{5E1A5D67-F80F-496C-BF7D-54B4DE72CE08}"/>
    <dataValidation allowBlank="1" showInputMessage="1" showErrorMessage="1" prompt="Number of White males suspended for committing second most common infraction" sqref="I54" xr:uid="{F95F51B0-382C-4C50-B6A0-F2E5B4B4DB7D}"/>
    <dataValidation allowBlank="1" showInputMessage="1" showErrorMessage="1" prompt="Number of White males suspended for committing third most common infraction" sqref="I55" xr:uid="{B0A00520-BB4C-4F14-8D47-90FD822ADAEB}"/>
    <dataValidation allowBlank="1" showInputMessage="1" showErrorMessage="1" prompt="Number of Hawaiian or Pacific Islander males suspended for committing first most common infraction" sqref="G53" xr:uid="{63E1D0F2-EECF-4868-8B92-CD521A860057}"/>
    <dataValidation allowBlank="1" showInputMessage="1" showErrorMessage="1" prompt="Number of Hawaiian or Pacific Islander males suspended for committing second most common infraction" sqref="G54" xr:uid="{AF7F290B-D810-40F5-9A26-A92100D5B061}"/>
    <dataValidation allowBlank="1" showInputMessage="1" showErrorMessage="1" prompt="Number of Hawaiian or Pacific Islander males suspended for committing third most common infraction" sqref="G55" xr:uid="{7F67CB68-E711-4066-BF5B-B896530AE79A}"/>
    <dataValidation allowBlank="1" showInputMessage="1" showErrorMessage="1" prompt="Number of males of two or more races suspended for committing first most common infraction" sqref="H53" xr:uid="{44735CCB-B8C6-441D-B065-F91CE6AFEDCC}"/>
    <dataValidation allowBlank="1" showInputMessage="1" showErrorMessage="1" prompt="Number of males of two or more races suspended for committing second most common infraction" sqref="H54" xr:uid="{AE1109BF-9F31-45E8-AE89-3AB8BB7DDBC5}"/>
    <dataValidation allowBlank="1" showInputMessage="1" showErrorMessage="1" prompt="Number of males of two or more races suspended for committing third most common infraction" sqref="H55" xr:uid="{51D263BD-E864-4137-B6D6-6C12758B09EC}"/>
  </dataValidations>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A60D-901E-42C2-8E97-C5EF2E2FB7D4}">
  <dimension ref="A1:T141"/>
  <sheetViews>
    <sheetView zoomScaleNormal="100" workbookViewId="0">
      <selection sqref="A1:XFD1048576"/>
    </sheetView>
  </sheetViews>
  <sheetFormatPr defaultColWidth="0" defaultRowHeight="15" zeroHeight="1" x14ac:dyDescent="0.25"/>
  <cols>
    <col min="1" max="1" width="125.7109375" customWidth="1"/>
    <col min="2" max="18" width="8.7109375" hidden="1" customWidth="1"/>
    <col min="19" max="19" width="12.28515625" hidden="1" customWidth="1"/>
    <col min="20" max="20" width="12.140625" style="4" hidden="1" customWidth="1"/>
    <col min="21" max="16384" width="8.7109375" hidden="1"/>
  </cols>
  <sheetData>
    <row r="1" spans="1:1" ht="26.25" x14ac:dyDescent="0.4">
      <c r="A1" s="48" t="s">
        <v>93</v>
      </c>
    </row>
    <row r="2" spans="1:1" x14ac:dyDescent="0.25">
      <c r="A2" s="16" t="s">
        <v>123</v>
      </c>
    </row>
    <row r="3" spans="1:1" ht="400.5" customHeight="1" x14ac:dyDescent="0.25"/>
    <row r="4" spans="1:1" x14ac:dyDescent="0.25"/>
    <row r="5" spans="1:1" ht="409.5" customHeight="1" x14ac:dyDescent="0.25"/>
    <row r="6" spans="1:1" x14ac:dyDescent="0.25"/>
    <row r="7" spans="1:1" ht="409.6" customHeight="1" x14ac:dyDescent="0.25"/>
    <row r="8" spans="1:1" x14ac:dyDescent="0.25"/>
    <row r="9" spans="1:1" ht="409.5" customHeight="1" x14ac:dyDescent="0.25"/>
    <row r="10" spans="1:1" x14ac:dyDescent="0.25">
      <c r="A10" s="16" t="s">
        <v>96</v>
      </c>
    </row>
    <row r="11" spans="1:1" hidden="1" x14ac:dyDescent="0.25"/>
    <row r="12" spans="1:1" hidden="1" x14ac:dyDescent="0.25"/>
    <row r="13" spans="1:1" hidden="1" x14ac:dyDescent="0.25"/>
    <row r="14" spans="1:1" hidden="1" x14ac:dyDescent="0.25"/>
    <row r="15" spans="1:1" hidden="1" x14ac:dyDescent="0.25">
      <c r="A15" s="16"/>
    </row>
    <row r="16" spans="1: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sheetData>
  <sheetProtection algorithmName="SHA-512" hashValue="1Od0Sd+1h0c83ALFTUHy101SY/iHy9OnZoht+17UhxKJXSXTS1En2dPmFBQdoIDfZmoPUqFKHLtKk/POxy6WDQ==" saltValue="OgI2cHzpe0s8L8AJjl+60w==" spinCount="100000" sheet="1" objects="1" scenarios="1" selectLockedCells="1" selectUnlockedCells="1"/>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5B330-DBE0-4018-8576-EA5051D22B68}">
  <dimension ref="A1:J29"/>
  <sheetViews>
    <sheetView zoomScaleNormal="100" workbookViewId="0">
      <selection activeCell="B5" sqref="B5"/>
    </sheetView>
  </sheetViews>
  <sheetFormatPr defaultColWidth="0" defaultRowHeight="15" zeroHeight="1" x14ac:dyDescent="0.25"/>
  <cols>
    <col min="1" max="1" width="31.28515625" style="18" customWidth="1"/>
    <col min="2" max="2" width="21.5703125" style="18" customWidth="1"/>
    <col min="3" max="3" width="18" style="18" customWidth="1"/>
    <col min="4" max="4" width="32.28515625" style="18" customWidth="1"/>
    <col min="5" max="5" width="18" style="18" customWidth="1"/>
    <col min="6" max="6" width="34.140625" style="18" customWidth="1"/>
    <col min="7" max="7" width="24" style="18" customWidth="1"/>
    <col min="8" max="8" width="18" style="18" customWidth="1"/>
    <col min="9" max="9" width="47.85546875" style="18" customWidth="1"/>
    <col min="10" max="10" width="60.85546875" style="97" hidden="1" customWidth="1"/>
    <col min="11" max="16384" width="8.7109375" style="18" hidden="1"/>
  </cols>
  <sheetData>
    <row r="1" spans="1:10" ht="26.25" x14ac:dyDescent="0.4">
      <c r="A1" s="108" t="s">
        <v>94</v>
      </c>
      <c r="B1" s="108"/>
      <c r="C1" s="108"/>
      <c r="D1" s="108"/>
      <c r="E1" s="108"/>
      <c r="F1" s="108"/>
      <c r="G1" s="108"/>
      <c r="H1" s="108"/>
      <c r="I1" s="108"/>
      <c r="J1" s="54" t="s">
        <v>110</v>
      </c>
    </row>
    <row r="2" spans="1:10" ht="15.75" thickBot="1" x14ac:dyDescent="0.3">
      <c r="I2" s="54"/>
      <c r="J2" s="54" t="s">
        <v>110</v>
      </c>
    </row>
    <row r="3" spans="1:10" ht="24" thickBot="1" x14ac:dyDescent="0.4">
      <c r="A3" s="105" t="s">
        <v>31</v>
      </c>
      <c r="B3" s="106"/>
      <c r="C3" s="106"/>
      <c r="D3" s="106"/>
      <c r="E3" s="106"/>
      <c r="F3" s="106"/>
      <c r="G3" s="106"/>
      <c r="H3" s="106"/>
      <c r="I3" s="107"/>
      <c r="J3" s="54" t="s">
        <v>110</v>
      </c>
    </row>
    <row r="4" spans="1:10" ht="20.25" thickTop="1" thickBot="1" x14ac:dyDescent="0.35">
      <c r="A4" s="86" t="s">
        <v>76</v>
      </c>
      <c r="B4" s="43" t="s">
        <v>1</v>
      </c>
      <c r="C4" s="43" t="s">
        <v>2</v>
      </c>
      <c r="D4" s="43" t="s">
        <v>3</v>
      </c>
      <c r="E4" s="43" t="s">
        <v>4</v>
      </c>
      <c r="F4" s="43" t="s">
        <v>5</v>
      </c>
      <c r="G4" s="43" t="s">
        <v>6</v>
      </c>
      <c r="H4" s="43" t="s">
        <v>7</v>
      </c>
      <c r="I4" s="44" t="s">
        <v>8</v>
      </c>
      <c r="J4" s="54" t="s">
        <v>110</v>
      </c>
    </row>
    <row r="5" spans="1:10" ht="19.5" thickBot="1" x14ac:dyDescent="0.35">
      <c r="A5" s="87" t="s">
        <v>32</v>
      </c>
      <c r="B5" s="21">
        <v>3</v>
      </c>
      <c r="C5" s="21">
        <v>4</v>
      </c>
      <c r="D5" s="21">
        <v>5</v>
      </c>
      <c r="E5" s="21">
        <v>6</v>
      </c>
      <c r="F5" s="21">
        <v>7</v>
      </c>
      <c r="G5" s="21">
        <v>8</v>
      </c>
      <c r="H5" s="21">
        <v>9</v>
      </c>
      <c r="I5" s="41">
        <f>SUM(B5:H5)</f>
        <v>42</v>
      </c>
      <c r="J5" s="54" t="s">
        <v>110</v>
      </c>
    </row>
    <row r="6" spans="1:10" ht="19.5" thickBot="1" x14ac:dyDescent="0.35">
      <c r="A6" s="88" t="s">
        <v>33</v>
      </c>
      <c r="B6" s="21">
        <v>2</v>
      </c>
      <c r="C6" s="21">
        <v>4</v>
      </c>
      <c r="D6" s="21">
        <v>6</v>
      </c>
      <c r="E6" s="21">
        <v>8</v>
      </c>
      <c r="F6" s="21">
        <v>10</v>
      </c>
      <c r="G6" s="21">
        <v>12</v>
      </c>
      <c r="H6" s="21">
        <v>14</v>
      </c>
      <c r="I6" s="81">
        <f t="shared" ref="I6:I8" si="0">SUM(B6:H6)</f>
        <v>56</v>
      </c>
      <c r="J6" s="54" t="s">
        <v>110</v>
      </c>
    </row>
    <row r="7" spans="1:10" ht="19.5" thickBot="1" x14ac:dyDescent="0.35">
      <c r="A7" s="87" t="s">
        <v>36</v>
      </c>
      <c r="B7" s="21">
        <v>3</v>
      </c>
      <c r="C7" s="21">
        <v>6</v>
      </c>
      <c r="D7" s="21">
        <v>9</v>
      </c>
      <c r="E7" s="21">
        <v>12</v>
      </c>
      <c r="F7" s="21">
        <v>15</v>
      </c>
      <c r="G7" s="21">
        <v>18</v>
      </c>
      <c r="H7" s="21">
        <v>21</v>
      </c>
      <c r="I7" s="41">
        <f t="shared" si="0"/>
        <v>84</v>
      </c>
      <c r="J7" s="54" t="s">
        <v>110</v>
      </c>
    </row>
    <row r="8" spans="1:10" ht="38.25" thickBot="1" x14ac:dyDescent="0.35">
      <c r="A8" s="88" t="s">
        <v>37</v>
      </c>
      <c r="B8" s="51">
        <v>1</v>
      </c>
      <c r="C8" s="51">
        <v>0</v>
      </c>
      <c r="D8" s="51">
        <v>1</v>
      </c>
      <c r="E8" s="51">
        <v>2</v>
      </c>
      <c r="F8" s="51">
        <v>1</v>
      </c>
      <c r="G8" s="51">
        <v>0</v>
      </c>
      <c r="H8" s="51">
        <v>3</v>
      </c>
      <c r="I8" s="81">
        <f t="shared" si="0"/>
        <v>8</v>
      </c>
      <c r="J8" s="54" t="s">
        <v>110</v>
      </c>
    </row>
    <row r="9" spans="1:10" ht="18.75" x14ac:dyDescent="0.3">
      <c r="A9" s="89" t="s">
        <v>8</v>
      </c>
      <c r="B9" s="82">
        <f>SUM(B5:B8)</f>
        <v>9</v>
      </c>
      <c r="C9" s="83">
        <f t="shared" ref="C9:I9" si="1">SUM(C5:C8)</f>
        <v>14</v>
      </c>
      <c r="D9" s="83">
        <f t="shared" si="1"/>
        <v>21</v>
      </c>
      <c r="E9" s="83">
        <f t="shared" si="1"/>
        <v>28</v>
      </c>
      <c r="F9" s="83">
        <f t="shared" si="1"/>
        <v>33</v>
      </c>
      <c r="G9" s="83">
        <f t="shared" si="1"/>
        <v>38</v>
      </c>
      <c r="H9" s="84">
        <f t="shared" si="1"/>
        <v>47</v>
      </c>
      <c r="I9" s="90">
        <f t="shared" si="1"/>
        <v>190</v>
      </c>
      <c r="J9" s="54" t="s">
        <v>110</v>
      </c>
    </row>
    <row r="10" spans="1:10" ht="19.5" thickBot="1" x14ac:dyDescent="0.35">
      <c r="A10" s="91"/>
      <c r="B10" s="92"/>
      <c r="C10" s="92"/>
      <c r="D10" s="92"/>
      <c r="E10" s="92"/>
      <c r="F10" s="92"/>
      <c r="G10" s="92"/>
      <c r="H10" s="92"/>
      <c r="I10" s="54" t="s">
        <v>110</v>
      </c>
      <c r="J10" s="54" t="s">
        <v>110</v>
      </c>
    </row>
    <row r="11" spans="1:10" ht="24" thickBot="1" x14ac:dyDescent="0.4">
      <c r="A11" s="105" t="s">
        <v>59</v>
      </c>
      <c r="B11" s="106"/>
      <c r="C11" s="106"/>
      <c r="D11" s="106"/>
      <c r="E11" s="106"/>
      <c r="F11" s="106"/>
      <c r="G11" s="106"/>
      <c r="H11" s="106"/>
      <c r="I11" s="54" t="s">
        <v>110</v>
      </c>
      <c r="J11" s="54" t="s">
        <v>110</v>
      </c>
    </row>
    <row r="12" spans="1:10" ht="20.25" thickTop="1" thickBot="1" x14ac:dyDescent="0.35">
      <c r="A12" s="86" t="s">
        <v>76</v>
      </c>
      <c r="B12" s="43" t="s">
        <v>1</v>
      </c>
      <c r="C12" s="43" t="s">
        <v>2</v>
      </c>
      <c r="D12" s="43" t="s">
        <v>3</v>
      </c>
      <c r="E12" s="43" t="s">
        <v>4</v>
      </c>
      <c r="F12" s="43" t="s">
        <v>5</v>
      </c>
      <c r="G12" s="43" t="s">
        <v>6</v>
      </c>
      <c r="H12" s="44" t="s">
        <v>7</v>
      </c>
      <c r="I12" s="54" t="s">
        <v>110</v>
      </c>
      <c r="J12" s="54" t="s">
        <v>110</v>
      </c>
    </row>
    <row r="13" spans="1:10" ht="46.5" thickBot="1" x14ac:dyDescent="0.35">
      <c r="A13" s="87" t="s">
        <v>34</v>
      </c>
      <c r="B13" s="24">
        <f>IF($B$9=0,0,B5/$B$9)</f>
        <v>0.33333333333333331</v>
      </c>
      <c r="C13" s="24">
        <f>IF($C$9=0,0,C5/$C$9)</f>
        <v>0.2857142857142857</v>
      </c>
      <c r="D13" s="24">
        <f>IF($D$5=0,0,D5/$D$9)</f>
        <v>0.23809523809523808</v>
      </c>
      <c r="E13" s="24">
        <f>IF($E$9=0,0,E5/$E$9)</f>
        <v>0.21428571428571427</v>
      </c>
      <c r="F13" s="24">
        <f>IF($F$9=0,0,F5/$F$9)</f>
        <v>0.21212121212121213</v>
      </c>
      <c r="G13" s="24">
        <f>IF($G$9=0,0,G5/$G$9)</f>
        <v>0.21052631578947367</v>
      </c>
      <c r="H13" s="45">
        <f>IF($H$9=0,0,H5/$H$9)</f>
        <v>0.19148936170212766</v>
      </c>
      <c r="I13" s="12" t="s">
        <v>152</v>
      </c>
      <c r="J13" s="18"/>
    </row>
    <row r="14" spans="1:10" ht="46.5" thickBot="1" x14ac:dyDescent="0.35">
      <c r="A14" s="88" t="s">
        <v>35</v>
      </c>
      <c r="B14" s="85">
        <f>IF($B$9=0,0,B6/$B$9)</f>
        <v>0.22222222222222221</v>
      </c>
      <c r="C14" s="85">
        <f>IF($C$9=0,0,C6/$C$9)</f>
        <v>0.2857142857142857</v>
      </c>
      <c r="D14" s="85">
        <f>IF($D$5=0,0,D6/$D$9)</f>
        <v>0.2857142857142857</v>
      </c>
      <c r="E14" s="85">
        <f>IF($E$9=0,0,E6/$E$9)</f>
        <v>0.2857142857142857</v>
      </c>
      <c r="F14" s="85">
        <f>IF($F$9=0,0,F6/$F$9)</f>
        <v>0.30303030303030304</v>
      </c>
      <c r="G14" s="85">
        <f>IF($G$9=0,0,G6/$G$9)</f>
        <v>0.31578947368421051</v>
      </c>
      <c r="H14" s="93">
        <f>IF($H$9=0,0,H6/$H$9)</f>
        <v>0.2978723404255319</v>
      </c>
      <c r="I14" s="12" t="s">
        <v>153</v>
      </c>
      <c r="J14" s="18"/>
    </row>
    <row r="15" spans="1:10" ht="46.5" thickBot="1" x14ac:dyDescent="0.35">
      <c r="A15" s="87" t="s">
        <v>38</v>
      </c>
      <c r="B15" s="24">
        <f>IF($B$9=0,0,B7/$B$9)</f>
        <v>0.33333333333333331</v>
      </c>
      <c r="C15" s="24">
        <f>IF($C$9=0,0,C7/$C$9)</f>
        <v>0.42857142857142855</v>
      </c>
      <c r="D15" s="24">
        <f>IF($D$5=0,0,D7/$D$9)</f>
        <v>0.42857142857142855</v>
      </c>
      <c r="E15" s="24">
        <f>IF($E$9=0,0,E7/$E$9)</f>
        <v>0.42857142857142855</v>
      </c>
      <c r="F15" s="24">
        <f>IF($F$9=0,0,F7/$F$9)</f>
        <v>0.45454545454545453</v>
      </c>
      <c r="G15" s="24">
        <f>IF($G$9=0,0,G7/$G$9)</f>
        <v>0.47368421052631576</v>
      </c>
      <c r="H15" s="45">
        <f>IF($H$9=0,0,H7/$H$9)</f>
        <v>0.44680851063829785</v>
      </c>
      <c r="I15" s="12" t="s">
        <v>154</v>
      </c>
      <c r="J15" s="18"/>
    </row>
    <row r="16" spans="1:10" ht="45.75" x14ac:dyDescent="0.3">
      <c r="A16" s="94" t="s">
        <v>39</v>
      </c>
      <c r="B16" s="95">
        <f>IF($B$9=0,0,B8/$B$9)</f>
        <v>0.1111111111111111</v>
      </c>
      <c r="C16" s="95">
        <f>IF($C$9=0,0,C8/$C$9)</f>
        <v>0</v>
      </c>
      <c r="D16" s="95">
        <f>IF($D$5=0,0,D8/$D$9)</f>
        <v>4.7619047619047616E-2</v>
      </c>
      <c r="E16" s="95">
        <f>IF($E$9=0,0,E8/$E$9)</f>
        <v>7.1428571428571425E-2</v>
      </c>
      <c r="F16" s="95">
        <f>IF($F$9=0,0,F8/$F$9)</f>
        <v>3.0303030303030304E-2</v>
      </c>
      <c r="G16" s="95">
        <f>IF($G$9=0,0,G8/$G$9)</f>
        <v>0</v>
      </c>
      <c r="H16" s="96">
        <f>IF($H$9=0,0,H8/$H$9)</f>
        <v>6.3829787234042548E-2</v>
      </c>
      <c r="I16" s="12" t="s">
        <v>155</v>
      </c>
      <c r="J16" s="18"/>
    </row>
    <row r="17" spans="1:10" x14ac:dyDescent="0.25">
      <c r="I17" s="54" t="s">
        <v>110</v>
      </c>
      <c r="J17" s="54" t="s">
        <v>110</v>
      </c>
    </row>
    <row r="18" spans="1:10" ht="24" thickBot="1" x14ac:dyDescent="0.4">
      <c r="A18" s="109" t="s">
        <v>60</v>
      </c>
      <c r="B18" s="110"/>
      <c r="C18" s="110"/>
      <c r="D18" s="110"/>
      <c r="E18" s="110"/>
      <c r="F18" s="110"/>
      <c r="G18" s="110"/>
      <c r="H18" s="110"/>
      <c r="I18" s="54" t="s">
        <v>110</v>
      </c>
      <c r="J18" s="18"/>
    </row>
    <row r="19" spans="1:10" ht="20.25" thickTop="1" thickBot="1" x14ac:dyDescent="0.35">
      <c r="A19" s="86" t="s">
        <v>76</v>
      </c>
      <c r="B19" s="43" t="s">
        <v>1</v>
      </c>
      <c r="C19" s="43" t="s">
        <v>2</v>
      </c>
      <c r="D19" s="43" t="s">
        <v>3</v>
      </c>
      <c r="E19" s="43" t="s">
        <v>4</v>
      </c>
      <c r="F19" s="43" t="s">
        <v>5</v>
      </c>
      <c r="G19" s="43" t="s">
        <v>6</v>
      </c>
      <c r="H19" s="44" t="s">
        <v>7</v>
      </c>
      <c r="I19" s="54" t="s">
        <v>110</v>
      </c>
      <c r="J19" s="18"/>
    </row>
    <row r="20" spans="1:10" ht="31.5" thickBot="1" x14ac:dyDescent="0.35">
      <c r="A20" s="87" t="s">
        <v>34</v>
      </c>
      <c r="B20" s="24">
        <f t="shared" ref="B20:H20" si="2">IF($I$5=0,0,B5/$I$5)</f>
        <v>7.1428571428571425E-2</v>
      </c>
      <c r="C20" s="24">
        <f t="shared" si="2"/>
        <v>9.5238095238095233E-2</v>
      </c>
      <c r="D20" s="24">
        <f t="shared" si="2"/>
        <v>0.11904761904761904</v>
      </c>
      <c r="E20" s="24">
        <f t="shared" si="2"/>
        <v>0.14285714285714285</v>
      </c>
      <c r="F20" s="24">
        <f t="shared" si="2"/>
        <v>0.16666666666666666</v>
      </c>
      <c r="G20" s="24">
        <f t="shared" si="2"/>
        <v>0.19047619047619047</v>
      </c>
      <c r="H20" s="45">
        <f t="shared" si="2"/>
        <v>0.21428571428571427</v>
      </c>
      <c r="I20" s="12" t="s">
        <v>156</v>
      </c>
      <c r="J20" s="18"/>
    </row>
    <row r="21" spans="1:10" ht="46.5" thickBot="1" x14ac:dyDescent="0.35">
      <c r="A21" s="88" t="s">
        <v>35</v>
      </c>
      <c r="B21" s="85">
        <f t="shared" ref="B21:H21" si="3">IF($I$6=0,0,B6/$I$6)</f>
        <v>3.5714285714285712E-2</v>
      </c>
      <c r="C21" s="85">
        <f t="shared" si="3"/>
        <v>7.1428571428571425E-2</v>
      </c>
      <c r="D21" s="85">
        <f t="shared" si="3"/>
        <v>0.10714285714285714</v>
      </c>
      <c r="E21" s="85">
        <f t="shared" si="3"/>
        <v>0.14285714285714285</v>
      </c>
      <c r="F21" s="85">
        <f t="shared" si="3"/>
        <v>0.17857142857142858</v>
      </c>
      <c r="G21" s="85">
        <f t="shared" si="3"/>
        <v>0.21428571428571427</v>
      </c>
      <c r="H21" s="93">
        <f t="shared" si="3"/>
        <v>0.25</v>
      </c>
      <c r="I21" s="12" t="s">
        <v>157</v>
      </c>
      <c r="J21" s="18"/>
    </row>
    <row r="22" spans="1:10" ht="31.5" thickBot="1" x14ac:dyDescent="0.35">
      <c r="A22" s="87" t="s">
        <v>38</v>
      </c>
      <c r="B22" s="24">
        <f>IF($I$7=0,0,B7/$I$7)</f>
        <v>3.5714285714285712E-2</v>
      </c>
      <c r="C22" s="24">
        <f t="shared" ref="C22:H22" si="4">IF($I$7=0,0,C7/$I$7)</f>
        <v>7.1428571428571425E-2</v>
      </c>
      <c r="D22" s="24">
        <f t="shared" si="4"/>
        <v>0.10714285714285714</v>
      </c>
      <c r="E22" s="24">
        <f t="shared" si="4"/>
        <v>0.14285714285714285</v>
      </c>
      <c r="F22" s="24">
        <f t="shared" si="4"/>
        <v>0.17857142857142858</v>
      </c>
      <c r="G22" s="24">
        <f t="shared" si="4"/>
        <v>0.21428571428571427</v>
      </c>
      <c r="H22" s="45">
        <f t="shared" si="4"/>
        <v>0.25</v>
      </c>
      <c r="I22" s="12" t="s">
        <v>158</v>
      </c>
      <c r="J22" s="18"/>
    </row>
    <row r="23" spans="1:10" ht="45.75" x14ac:dyDescent="0.3">
      <c r="A23" s="94" t="s">
        <v>39</v>
      </c>
      <c r="B23" s="95">
        <f>IF($I$8=0,0,B8/$I$8)</f>
        <v>0.125</v>
      </c>
      <c r="C23" s="95">
        <f t="shared" ref="C23:H23" si="5">IF($I$8=0,0,C8/$I$8)</f>
        <v>0</v>
      </c>
      <c r="D23" s="95">
        <f t="shared" si="5"/>
        <v>0.125</v>
      </c>
      <c r="E23" s="95">
        <f t="shared" si="5"/>
        <v>0.25</v>
      </c>
      <c r="F23" s="95">
        <f t="shared" si="5"/>
        <v>0.125</v>
      </c>
      <c r="G23" s="95">
        <f t="shared" si="5"/>
        <v>0</v>
      </c>
      <c r="H23" s="96">
        <f t="shared" si="5"/>
        <v>0.375</v>
      </c>
      <c r="I23" s="12" t="s">
        <v>159</v>
      </c>
      <c r="J23" s="18"/>
    </row>
    <row r="24" spans="1:10" x14ac:dyDescent="0.25">
      <c r="A24" s="54" t="s">
        <v>96</v>
      </c>
      <c r="I24" s="54" t="s">
        <v>110</v>
      </c>
      <c r="J24" s="54" t="s">
        <v>110</v>
      </c>
    </row>
    <row r="25" spans="1:10" hidden="1" x14ac:dyDescent="0.25">
      <c r="J25" s="18"/>
    </row>
    <row r="26" spans="1:10" hidden="1" x14ac:dyDescent="0.25">
      <c r="J26" s="18"/>
    </row>
    <row r="27" spans="1:10" hidden="1" x14ac:dyDescent="0.25">
      <c r="J27" s="18"/>
    </row>
    <row r="28" spans="1:10" hidden="1" x14ac:dyDescent="0.25">
      <c r="J28" s="18"/>
    </row>
    <row r="29" spans="1:10" hidden="1" x14ac:dyDescent="0.25"/>
  </sheetData>
  <sheetProtection algorithmName="SHA-512" hashValue="ztfCWqzvAKL+KNpdGDaCiC1yXWMQVXvDhkoFdxEFG/psi3inJ8XFj9szP9hpxKuR+qRiIZowkJEAh6dZCdppjQ==" saltValue="FAq7rfeJzsUp/29ZV80/fA==" spinCount="100000" sheet="1" objects="1" scenarios="1" selectLockedCells="1"/>
  <mergeCells count="4">
    <mergeCell ref="A1:I1"/>
    <mergeCell ref="A18:H18"/>
    <mergeCell ref="A3:I3"/>
    <mergeCell ref="A11:H11"/>
  </mergeCells>
  <dataValidations count="28">
    <dataValidation allowBlank="1" showInputMessage="1" showErrorMessage="1" prompt="Number of American Indian students suspended 1 time" sqref="B5" xr:uid="{4FBB2DDF-1610-4FBE-9713-45FE95E2CB6F}"/>
    <dataValidation allowBlank="1" showInputMessage="1" showErrorMessage="1" prompt="Number of Asian students suspended 1 time" sqref="C5" xr:uid="{2D2C8F1B-F904-4A10-B9EA-45AFDA1F4E80}"/>
    <dataValidation allowBlank="1" showInputMessage="1" showErrorMessage="1" prompt="Number of Black or African American students suspended 1 time" sqref="D5" xr:uid="{2FEB1713-AC06-47BD-A114-074C1F277163}"/>
    <dataValidation allowBlank="1" showInputMessage="1" showErrorMessage="1" prompt="Number of Hispanic students suspended 1 time" sqref="E5" xr:uid="{E0A1465F-0B68-4D85-BC19-8D11E60CCEE1}"/>
    <dataValidation allowBlank="1" showInputMessage="1" showErrorMessage="1" prompt="Number of Hawaiian or Pacific Islander students suspended 1 time" sqref="F5" xr:uid="{B8F66026-A432-47EC-A08E-257C88F9D927}"/>
    <dataValidation allowBlank="1" showInputMessage="1" showErrorMessage="1" prompt="Number of students of two or more races suspended 1 time" sqref="G5" xr:uid="{993A7A78-843A-4DF4-AFDC-E7651DE5796B}"/>
    <dataValidation allowBlank="1" showInputMessage="1" showErrorMessage="1" prompt="Number of White students suspended 1 time" sqref="H5" xr:uid="{78B0281B-2E74-44E7-AC13-1F218C546375}"/>
    <dataValidation allowBlank="1" showInputMessage="1" showErrorMessage="1" prompt="Number of American Indian students suspended 2-3 times" sqref="B6" xr:uid="{8C11463C-5126-4233-9805-2C270C78C677}"/>
    <dataValidation allowBlank="1" showInputMessage="1" showErrorMessage="1" prompt="Number of Asian students suspended 2-3 times" sqref="C6" xr:uid="{5F9C6AFC-8841-4410-9CAB-C5534B3D6A74}"/>
    <dataValidation allowBlank="1" showInputMessage="1" showErrorMessage="1" prompt="Number of Black or African American students suspended 2-3 times" sqref="D6" xr:uid="{EED16231-E6F9-4F75-BB40-A3683AD97758}"/>
    <dataValidation allowBlank="1" showInputMessage="1" showErrorMessage="1" prompt="Number of Hispanic students suspended 2-3 times" sqref="E6" xr:uid="{879E14CC-DDE7-4CC0-84FE-DDB6D4D0BE23}"/>
    <dataValidation allowBlank="1" showInputMessage="1" showErrorMessage="1" prompt="Number of Hawaiian or Pacific Islander students suspended 2-3 times" sqref="F6" xr:uid="{FD624BFC-F6A6-4AC7-B465-C5B949838A0D}"/>
    <dataValidation allowBlank="1" showInputMessage="1" showErrorMessage="1" prompt="Number of students of two or more races suspended 2-3 times" sqref="G6" xr:uid="{23D559E0-8D9B-43C3-BA43-41D54ACF3C3E}"/>
    <dataValidation allowBlank="1" showInputMessage="1" showErrorMessage="1" prompt="Number of White students suspended 2-3 times" sqref="H6" xr:uid="{DD93B632-7A7E-430A-94CE-E0057F2A20A3}"/>
    <dataValidation allowBlank="1" showInputMessage="1" showErrorMessage="1" prompt="Number of American Indian students suspended 4-5 times" sqref="B7" xr:uid="{66195BFE-04E9-417F-A0C4-92F2C510F35F}"/>
    <dataValidation allowBlank="1" showInputMessage="1" showErrorMessage="1" prompt="Number of Asian students suspended 4-5 times" sqref="C7" xr:uid="{A13D8688-5BE4-475C-B8F2-DD15501A0D5F}"/>
    <dataValidation allowBlank="1" showInputMessage="1" showErrorMessage="1" prompt="Number of Black or African American students suspended 4-5 times" sqref="D7" xr:uid="{3BDE1391-00E5-4DA1-9504-2F8584339ED5}"/>
    <dataValidation allowBlank="1" showInputMessage="1" showErrorMessage="1" prompt="Number of Hispanic students suspended 4-5 times" sqref="E7" xr:uid="{8CCEC29E-FF72-4B93-91D5-12B3F3CBEAA2}"/>
    <dataValidation allowBlank="1" showInputMessage="1" showErrorMessage="1" prompt="Number of Hawaiian or Pacific Islander students suspended 4-5 times" sqref="F7" xr:uid="{416AB0D0-171E-4EBB-814F-946E3F7A829A}"/>
    <dataValidation allowBlank="1" showInputMessage="1" showErrorMessage="1" prompt="Number of students of two or more races suspended 4-5 times" sqref="G7" xr:uid="{BC63D6E1-113D-49FE-AB62-F47434D3F5C2}"/>
    <dataValidation allowBlank="1" showInputMessage="1" showErrorMessage="1" prompt="Number of White students suspended 4-5 times" sqref="H7" xr:uid="{140FEA92-2579-4250-9F77-9B4C7B5C98FE}"/>
    <dataValidation allowBlank="1" showInputMessage="1" showErrorMessage="1" prompt="Number of American Indian students suspended more than 5 times" sqref="B8" xr:uid="{B8369AD0-5FE6-4D99-BDC9-B7C19E770514}"/>
    <dataValidation allowBlank="1" showInputMessage="1" showErrorMessage="1" prompt="Number of Asian students suspended more than 5 times" sqref="C8" xr:uid="{36444606-FA3C-44CE-BF49-2DBDAB5C393F}"/>
    <dataValidation allowBlank="1" showInputMessage="1" showErrorMessage="1" prompt="Number of Black or African American students suspended more than 5 times" sqref="D8" xr:uid="{19F8AFA0-F3CE-4DF1-A906-FFB0573317DD}"/>
    <dataValidation allowBlank="1" showInputMessage="1" showErrorMessage="1" prompt="Number of Hispanic students suspended more than 5 times" sqref="E8" xr:uid="{F776BA9D-833E-4151-9B51-1A85C46F4B75}"/>
    <dataValidation allowBlank="1" showInputMessage="1" showErrorMessage="1" prompt="Number of Hawaiian or Pacific Islander students suspended more than 5 times" sqref="F8" xr:uid="{462E41EF-46A3-4DB8-8EFC-1ADD3C7EC2A1}"/>
    <dataValidation allowBlank="1" showInputMessage="1" showErrorMessage="1" prompt="Number of students of two or more races suspended more than 5 times" sqref="G8" xr:uid="{673E3B74-325C-4AE6-A866-5A517E49070A}"/>
    <dataValidation allowBlank="1" showInputMessage="1" showErrorMessage="1" prompt="Number of White students suspended more than 5 times" sqref="H8" xr:uid="{4AD2BD15-1CFD-4697-90AD-0BD311617F14}"/>
  </dataValidations>
  <pageMargins left="0.7" right="0.7" top="0.75" bottom="0.75" header="0.3" footer="0.3"/>
  <pageSetup orientation="portrait" r:id="rId1"/>
  <tableParts count="3">
    <tablePart r:id="rId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34E5F-2B19-4FEE-88D5-ECFB2C327778}">
  <dimension ref="A1:T85"/>
  <sheetViews>
    <sheetView zoomScaleNormal="100" workbookViewId="0">
      <selection sqref="A1:XFD1048576"/>
    </sheetView>
  </sheetViews>
  <sheetFormatPr defaultColWidth="0" defaultRowHeight="15" zeroHeight="1" x14ac:dyDescent="0.25"/>
  <cols>
    <col min="1" max="1" width="125.7109375" customWidth="1"/>
    <col min="2" max="18" width="8.7109375" hidden="1" customWidth="1"/>
    <col min="19" max="19" width="14.85546875" hidden="1" customWidth="1"/>
    <col min="20" max="20" width="19.42578125" style="4" hidden="1" customWidth="1"/>
    <col min="21" max="16384" width="8.7109375" hidden="1"/>
  </cols>
  <sheetData>
    <row r="1" spans="1:1" ht="26.25" x14ac:dyDescent="0.4">
      <c r="A1" s="48" t="s">
        <v>95</v>
      </c>
    </row>
    <row r="2" spans="1:1" x14ac:dyDescent="0.25">
      <c r="A2" s="16" t="s">
        <v>124</v>
      </c>
    </row>
    <row r="3" spans="1:1" ht="409.5" customHeight="1" x14ac:dyDescent="0.25"/>
    <row r="4" spans="1:1" x14ac:dyDescent="0.25"/>
    <row r="5" spans="1:1" ht="409.5" customHeight="1" x14ac:dyDescent="0.25"/>
    <row r="6" spans="1:1" x14ac:dyDescent="0.25">
      <c r="A6" s="16" t="s">
        <v>96</v>
      </c>
    </row>
    <row r="7" spans="1:1" hidden="1" x14ac:dyDescent="0.25"/>
    <row r="8" spans="1:1" hidden="1" x14ac:dyDescent="0.25"/>
    <row r="9" spans="1:1" hidden="1" x14ac:dyDescent="0.25"/>
    <row r="10" spans="1:1" hidden="1" x14ac:dyDescent="0.25"/>
    <row r="11" spans="1:1" hidden="1" x14ac:dyDescent="0.25"/>
    <row r="12" spans="1:1" hidden="1" x14ac:dyDescent="0.25"/>
    <row r="13" spans="1:1" hidden="1" x14ac:dyDescent="0.25"/>
    <row r="14" spans="1:1" hidden="1" x14ac:dyDescent="0.25"/>
    <row r="15" spans="1:1" hidden="1" x14ac:dyDescent="0.25"/>
    <row r="16" spans="1: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sheetProtection algorithmName="SHA-512" hashValue="8ZI2WPRuHxOrhTIaAPeTioO0Nh9mIQufCdhTCPQhHby7rCHT+/KNpLlSIkyvwUf/FcID3NB8FTpvtSuVskHqyA==" saltValue="Sg2x64BTB9jBD9EVV0hXug=="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4E7E7-30D4-49DC-B30D-69CDEF2EB275}">
  <dimension ref="A1:T38"/>
  <sheetViews>
    <sheetView zoomScaleNormal="100" workbookViewId="0">
      <selection sqref="A1:XFD1048576"/>
    </sheetView>
  </sheetViews>
  <sheetFormatPr defaultColWidth="0" defaultRowHeight="15" zeroHeight="1" x14ac:dyDescent="0.25"/>
  <cols>
    <col min="1" max="1" width="89" style="31" customWidth="1"/>
    <col min="2" max="19" width="0" style="31" hidden="1" customWidth="1"/>
    <col min="20" max="20" width="0" style="37" hidden="1" customWidth="1"/>
    <col min="21" max="16384" width="8.7109375" style="31" hidden="1"/>
  </cols>
  <sheetData>
    <row r="1" spans="1:1" ht="26.25" x14ac:dyDescent="0.4">
      <c r="A1" s="36" t="s">
        <v>81</v>
      </c>
    </row>
    <row r="2" spans="1:1" x14ac:dyDescent="0.25"/>
    <row r="3" spans="1:1" ht="23.25" x14ac:dyDescent="0.35">
      <c r="A3" s="34" t="s">
        <v>80</v>
      </c>
    </row>
    <row r="4" spans="1:1" ht="45" x14ac:dyDescent="0.25">
      <c r="A4" s="38" t="s">
        <v>82</v>
      </c>
    </row>
    <row r="5" spans="1:1" x14ac:dyDescent="0.25">
      <c r="A5" s="39"/>
    </row>
    <row r="6" spans="1:1" ht="23.25" x14ac:dyDescent="0.35">
      <c r="A6" s="34" t="s">
        <v>106</v>
      </c>
    </row>
    <row r="7" spans="1:1" ht="90" x14ac:dyDescent="0.25">
      <c r="A7" s="38" t="s">
        <v>107</v>
      </c>
    </row>
    <row r="8" spans="1:1" x14ac:dyDescent="0.25">
      <c r="A8" s="35" t="s">
        <v>75</v>
      </c>
    </row>
    <row r="9" spans="1:1" hidden="1" x14ac:dyDescent="0.25"/>
    <row r="10" spans="1:1" hidden="1" x14ac:dyDescent="0.25">
      <c r="A10" s="40"/>
    </row>
    <row r="11" spans="1:1" hidden="1" x14ac:dyDescent="0.25">
      <c r="A11" s="40"/>
    </row>
    <row r="12" spans="1:1" hidden="1" x14ac:dyDescent="0.25">
      <c r="A12" s="40"/>
    </row>
    <row r="13" spans="1:1" hidden="1" x14ac:dyDescent="0.25"/>
    <row r="14" spans="1:1" hidden="1" x14ac:dyDescent="0.25"/>
    <row r="15" spans="1:1" hidden="1" x14ac:dyDescent="0.25"/>
    <row r="16" spans="1: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sheetData>
  <sheetProtection algorithmName="SHA-512" hashValue="IMCQEFo9gEwj8C4isY0cQbUaxuZ2Kezwe2jW/EEaYirg26BzNyhvKsUHWOpOKOcBK1efXxiRbYQRMWGBwWmFnQ==" saltValue="vt72LeVJuvhft1E//t5iPA==" spinCount="10000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2FADD-1C25-43CA-A0CF-9CAB65ECBAD5}">
  <dimension ref="A1:K43"/>
  <sheetViews>
    <sheetView zoomScale="87" zoomScaleNormal="87" workbookViewId="0">
      <selection activeCell="D7" sqref="D7"/>
    </sheetView>
  </sheetViews>
  <sheetFormatPr defaultColWidth="0" defaultRowHeight="15" zeroHeight="1" x14ac:dyDescent="0.25"/>
  <cols>
    <col min="1" max="1" width="33.5703125" style="18" customWidth="1"/>
    <col min="2" max="2" width="33.7109375" style="18" bestFit="1" customWidth="1"/>
    <col min="3" max="3" width="18" style="6" customWidth="1"/>
    <col min="4" max="4" width="32.28515625" style="6" customWidth="1"/>
    <col min="5" max="5" width="18" style="6" customWidth="1"/>
    <col min="6" max="6" width="34.140625" style="6" customWidth="1"/>
    <col min="7" max="7" width="24" style="6" customWidth="1"/>
    <col min="8" max="9" width="18" style="6" customWidth="1"/>
    <col min="10" max="10" width="66" style="6" customWidth="1"/>
    <col min="11" max="11" width="63.28515625" style="18" hidden="1" customWidth="1"/>
    <col min="12" max="16384" width="8.85546875" style="18" hidden="1"/>
  </cols>
  <sheetData>
    <row r="1" spans="1:10" ht="26.25" x14ac:dyDescent="0.4">
      <c r="A1" s="108" t="s">
        <v>78</v>
      </c>
      <c r="B1" s="108"/>
      <c r="C1" s="108"/>
      <c r="D1" s="108"/>
      <c r="E1" s="108"/>
      <c r="F1" s="108"/>
      <c r="G1" s="108"/>
      <c r="H1" s="108"/>
      <c r="I1" s="108"/>
      <c r="J1" s="53" t="s">
        <v>110</v>
      </c>
    </row>
    <row r="2" spans="1:10" ht="15.75" thickBot="1" x14ac:dyDescent="0.3">
      <c r="J2" s="53" t="s">
        <v>110</v>
      </c>
    </row>
    <row r="3" spans="1:10" ht="24" thickBot="1" x14ac:dyDescent="0.4">
      <c r="A3" s="105" t="s">
        <v>0</v>
      </c>
      <c r="B3" s="106"/>
      <c r="C3" s="106"/>
      <c r="D3" s="106"/>
      <c r="E3" s="106"/>
      <c r="F3" s="106"/>
      <c r="G3" s="106"/>
      <c r="H3" s="106"/>
      <c r="I3" s="107"/>
      <c r="J3" s="53" t="s">
        <v>110</v>
      </c>
    </row>
    <row r="4" spans="1:10" ht="20.25" thickTop="1" thickBot="1" x14ac:dyDescent="0.35">
      <c r="A4" s="42" t="s">
        <v>76</v>
      </c>
      <c r="B4" s="43" t="s">
        <v>1</v>
      </c>
      <c r="C4" s="43" t="s">
        <v>2</v>
      </c>
      <c r="D4" s="43" t="s">
        <v>3</v>
      </c>
      <c r="E4" s="43" t="s">
        <v>4</v>
      </c>
      <c r="F4" s="43" t="s">
        <v>5</v>
      </c>
      <c r="G4" s="43" t="s">
        <v>6</v>
      </c>
      <c r="H4" s="43" t="s">
        <v>7</v>
      </c>
      <c r="I4" s="44" t="s">
        <v>8</v>
      </c>
      <c r="J4" s="53" t="s">
        <v>110</v>
      </c>
    </row>
    <row r="5" spans="1:10" ht="19.5" thickBot="1" x14ac:dyDescent="0.35">
      <c r="A5" s="19" t="s">
        <v>111</v>
      </c>
      <c r="B5" s="20">
        <f>SUM(B6:B7)</f>
        <v>22</v>
      </c>
      <c r="C5" s="20">
        <f t="shared" ref="C5:H5" si="0">SUM(C6:C7)</f>
        <v>24</v>
      </c>
      <c r="D5" s="20">
        <f t="shared" si="0"/>
        <v>26</v>
      </c>
      <c r="E5" s="20">
        <f t="shared" si="0"/>
        <v>28</v>
      </c>
      <c r="F5" s="20">
        <f t="shared" si="0"/>
        <v>30</v>
      </c>
      <c r="G5" s="20">
        <f t="shared" si="0"/>
        <v>32</v>
      </c>
      <c r="H5" s="20">
        <f t="shared" si="0"/>
        <v>34</v>
      </c>
      <c r="I5" s="100">
        <f>I6+I7</f>
        <v>196</v>
      </c>
      <c r="J5" s="53" t="s">
        <v>110</v>
      </c>
    </row>
    <row r="6" spans="1:10" s="22" customFormat="1" ht="19.5" thickBot="1" x14ac:dyDescent="0.35">
      <c r="A6" s="9" t="s">
        <v>112</v>
      </c>
      <c r="B6" s="99">
        <v>10</v>
      </c>
      <c r="C6" s="99">
        <v>11</v>
      </c>
      <c r="D6" s="99">
        <v>12</v>
      </c>
      <c r="E6" s="99">
        <v>13</v>
      </c>
      <c r="F6" s="99">
        <v>14</v>
      </c>
      <c r="G6" s="99">
        <v>15</v>
      </c>
      <c r="H6" s="99">
        <v>16</v>
      </c>
      <c r="I6" s="100">
        <f t="shared" ref="I6:I7" si="1">SUM(B6:H6)</f>
        <v>91</v>
      </c>
      <c r="J6" s="53" t="s">
        <v>110</v>
      </c>
    </row>
    <row r="7" spans="1:10" s="22" customFormat="1" ht="19.5" thickBot="1" x14ac:dyDescent="0.35">
      <c r="A7" s="7" t="s">
        <v>113</v>
      </c>
      <c r="B7" s="99">
        <v>12</v>
      </c>
      <c r="C7" s="99">
        <v>13</v>
      </c>
      <c r="D7" s="99">
        <v>14</v>
      </c>
      <c r="E7" s="99">
        <v>15</v>
      </c>
      <c r="F7" s="99">
        <v>16</v>
      </c>
      <c r="G7" s="99">
        <v>17</v>
      </c>
      <c r="H7" s="99">
        <v>18</v>
      </c>
      <c r="I7" s="100">
        <f t="shared" si="1"/>
        <v>105</v>
      </c>
      <c r="J7" s="53" t="s">
        <v>110</v>
      </c>
    </row>
    <row r="8" spans="1:10" ht="19.5" thickBot="1" x14ac:dyDescent="0.35">
      <c r="A8" s="23"/>
      <c r="B8" s="8"/>
      <c r="C8" s="8"/>
      <c r="D8" s="8"/>
      <c r="E8" s="8"/>
      <c r="F8" s="8"/>
      <c r="G8" s="8"/>
      <c r="H8" s="8"/>
      <c r="I8" s="8"/>
      <c r="J8" s="53" t="s">
        <v>110</v>
      </c>
    </row>
    <row r="9" spans="1:10" ht="24" thickBot="1" x14ac:dyDescent="0.4">
      <c r="A9" s="105" t="s">
        <v>9</v>
      </c>
      <c r="B9" s="106"/>
      <c r="C9" s="106"/>
      <c r="D9" s="106"/>
      <c r="E9" s="106"/>
      <c r="F9" s="106"/>
      <c r="G9" s="106"/>
      <c r="H9" s="106"/>
      <c r="I9" s="107"/>
      <c r="J9" s="53" t="s">
        <v>110</v>
      </c>
    </row>
    <row r="10" spans="1:10" ht="20.25" thickTop="1" thickBot="1" x14ac:dyDescent="0.35">
      <c r="A10" s="46" t="s">
        <v>76</v>
      </c>
      <c r="B10" s="43" t="s">
        <v>1</v>
      </c>
      <c r="C10" s="43" t="s">
        <v>2</v>
      </c>
      <c r="D10" s="43" t="s">
        <v>3</v>
      </c>
      <c r="E10" s="43" t="s">
        <v>4</v>
      </c>
      <c r="F10" s="43" t="s">
        <v>5</v>
      </c>
      <c r="G10" s="43" t="s">
        <v>6</v>
      </c>
      <c r="H10" s="43" t="s">
        <v>7</v>
      </c>
      <c r="I10" s="44" t="s">
        <v>8</v>
      </c>
      <c r="J10" s="53" t="s">
        <v>110</v>
      </c>
    </row>
    <row r="11" spans="1:10" ht="31.5" thickBot="1" x14ac:dyDescent="0.35">
      <c r="A11" s="19" t="s">
        <v>111</v>
      </c>
      <c r="B11" s="24">
        <f t="shared" ref="B11:H11" si="2">IF($I$5=0,0,B5/$I$5)</f>
        <v>0.11224489795918367</v>
      </c>
      <c r="C11" s="24">
        <f t="shared" si="2"/>
        <v>0.12244897959183673</v>
      </c>
      <c r="D11" s="24">
        <f t="shared" si="2"/>
        <v>0.1326530612244898</v>
      </c>
      <c r="E11" s="24">
        <f t="shared" si="2"/>
        <v>0.14285714285714285</v>
      </c>
      <c r="F11" s="24">
        <f t="shared" si="2"/>
        <v>0.15306122448979592</v>
      </c>
      <c r="G11" s="24">
        <f t="shared" si="2"/>
        <v>0.16326530612244897</v>
      </c>
      <c r="H11" s="24">
        <f t="shared" si="2"/>
        <v>0.17346938775510204</v>
      </c>
      <c r="I11" s="45">
        <f>I12+I13</f>
        <v>1</v>
      </c>
      <c r="J11" s="12" t="s">
        <v>126</v>
      </c>
    </row>
    <row r="12" spans="1:10" ht="46.5" thickBot="1" x14ac:dyDescent="0.35">
      <c r="A12" s="9" t="s">
        <v>112</v>
      </c>
      <c r="B12" s="24">
        <f>IF($I$6=0,0,B6/$I$6)</f>
        <v>0.10989010989010989</v>
      </c>
      <c r="C12" s="24">
        <f t="shared" ref="C12:H12" si="3">IF($I$6=0,0,C6/$I$6)</f>
        <v>0.12087912087912088</v>
      </c>
      <c r="D12" s="24">
        <f t="shared" si="3"/>
        <v>0.13186813186813187</v>
      </c>
      <c r="E12" s="24">
        <f t="shared" si="3"/>
        <v>0.14285714285714285</v>
      </c>
      <c r="F12" s="24">
        <f t="shared" si="3"/>
        <v>0.15384615384615385</v>
      </c>
      <c r="G12" s="24">
        <f t="shared" si="3"/>
        <v>0.16483516483516483</v>
      </c>
      <c r="H12" s="24">
        <f t="shared" si="3"/>
        <v>0.17582417582417584</v>
      </c>
      <c r="I12" s="45">
        <f>IF(I$5=0,0,I6/I$5)</f>
        <v>0.4642857142857143</v>
      </c>
      <c r="J12" s="12" t="s">
        <v>127</v>
      </c>
    </row>
    <row r="13" spans="1:10" ht="31.5" thickBot="1" x14ac:dyDescent="0.35">
      <c r="A13" s="7" t="s">
        <v>113</v>
      </c>
      <c r="B13" s="24">
        <f>IF($I$7=0,0,B7/$I$7)</f>
        <v>0.11428571428571428</v>
      </c>
      <c r="C13" s="24">
        <f t="shared" ref="C13:H13" si="4">IF($I$7=0,0,C7/$I$7)</f>
        <v>0.12380952380952381</v>
      </c>
      <c r="D13" s="24">
        <f t="shared" si="4"/>
        <v>0.13333333333333333</v>
      </c>
      <c r="E13" s="24">
        <f t="shared" si="4"/>
        <v>0.14285714285714285</v>
      </c>
      <c r="F13" s="24">
        <f t="shared" si="4"/>
        <v>0.15238095238095239</v>
      </c>
      <c r="G13" s="24">
        <f t="shared" si="4"/>
        <v>0.16190476190476191</v>
      </c>
      <c r="H13" s="24">
        <f t="shared" si="4"/>
        <v>0.17142857142857143</v>
      </c>
      <c r="I13" s="45">
        <f>IF(I$5=0,0,I7/I$5)</f>
        <v>0.5357142857142857</v>
      </c>
      <c r="J13" s="12" t="s">
        <v>128</v>
      </c>
    </row>
    <row r="14" spans="1:10" ht="19.5" thickBot="1" x14ac:dyDescent="0.35">
      <c r="A14" s="23"/>
      <c r="B14" s="8"/>
      <c r="C14" s="8"/>
      <c r="D14" s="8"/>
      <c r="E14" s="8"/>
      <c r="F14" s="8"/>
      <c r="G14" s="8"/>
      <c r="H14" s="8"/>
      <c r="I14" s="8"/>
      <c r="J14" s="53" t="s">
        <v>110</v>
      </c>
    </row>
    <row r="15" spans="1:10" ht="24" thickBot="1" x14ac:dyDescent="0.4">
      <c r="A15" s="105" t="s">
        <v>10</v>
      </c>
      <c r="B15" s="106"/>
      <c r="C15" s="106"/>
      <c r="D15" s="106"/>
      <c r="E15" s="106"/>
      <c r="F15" s="106"/>
      <c r="G15" s="106"/>
      <c r="H15" s="106"/>
      <c r="I15" s="107"/>
      <c r="J15" s="53" t="s">
        <v>110</v>
      </c>
    </row>
    <row r="16" spans="1:10" ht="47.25" thickTop="1" thickBot="1" x14ac:dyDescent="0.35">
      <c r="A16" s="46" t="s">
        <v>76</v>
      </c>
      <c r="B16" s="43" t="s">
        <v>1</v>
      </c>
      <c r="C16" s="43" t="s">
        <v>2</v>
      </c>
      <c r="D16" s="43" t="s">
        <v>3</v>
      </c>
      <c r="E16" s="43" t="s">
        <v>4</v>
      </c>
      <c r="F16" s="43" t="s">
        <v>5</v>
      </c>
      <c r="G16" s="43" t="s">
        <v>6</v>
      </c>
      <c r="H16" s="43" t="s">
        <v>7</v>
      </c>
      <c r="I16" s="44" t="s">
        <v>8</v>
      </c>
      <c r="J16" s="102" t="str">
        <f>IF(OR(B18&gt;B6,C18&gt;C6,D18&gt;D6,E18&gt;E6,F18&gt;F6,G18&gt;G6,H18&gt;H6,B19&gt;B7,C19&gt;C7,D19&gt;D7,E19&gt;E7,F19&gt;F7,G19&gt;G7,H19&gt;H7), "The number entered for students with an IEP is greater than the total number of students enrolled (Table 1) in at least one race/ethnicity category. Please check the data.","")</f>
        <v>The number entered for students with an IEP is greater than the total number of students enrolled (Table 1) in at least one race/ethnicity category. Please check the data.</v>
      </c>
    </row>
    <row r="17" spans="1:10" ht="19.5" thickBot="1" x14ac:dyDescent="0.35">
      <c r="A17" s="25" t="s">
        <v>114</v>
      </c>
      <c r="B17" s="20">
        <f>SUM(B18:B19)</f>
        <v>6</v>
      </c>
      <c r="C17" s="20">
        <f t="shared" ref="C17:H17" si="5">SUM(C18:C19)</f>
        <v>12</v>
      </c>
      <c r="D17" s="20">
        <f t="shared" si="5"/>
        <v>18</v>
      </c>
      <c r="E17" s="20">
        <f t="shared" si="5"/>
        <v>24</v>
      </c>
      <c r="F17" s="20">
        <f t="shared" si="5"/>
        <v>30</v>
      </c>
      <c r="G17" s="20">
        <f t="shared" si="5"/>
        <v>36</v>
      </c>
      <c r="H17" s="20">
        <f t="shared" si="5"/>
        <v>32</v>
      </c>
      <c r="I17" s="41">
        <f>I18+I19</f>
        <v>158</v>
      </c>
      <c r="J17" s="53" t="s">
        <v>110</v>
      </c>
    </row>
    <row r="18" spans="1:10" ht="19.5" thickBot="1" x14ac:dyDescent="0.35">
      <c r="A18" s="7" t="s">
        <v>42</v>
      </c>
      <c r="B18" s="101">
        <v>2</v>
      </c>
      <c r="C18" s="101">
        <v>4</v>
      </c>
      <c r="D18" s="101">
        <v>6</v>
      </c>
      <c r="E18" s="101">
        <v>8</v>
      </c>
      <c r="F18" s="101">
        <v>10</v>
      </c>
      <c r="G18" s="101">
        <v>12</v>
      </c>
      <c r="H18" s="101">
        <v>14</v>
      </c>
      <c r="I18" s="41">
        <f>SUM(B18:H18)</f>
        <v>56</v>
      </c>
      <c r="J18" s="53" t="s">
        <v>110</v>
      </c>
    </row>
    <row r="19" spans="1:10" ht="19.5" thickBot="1" x14ac:dyDescent="0.35">
      <c r="A19" s="7" t="s">
        <v>43</v>
      </c>
      <c r="B19" s="101">
        <v>4</v>
      </c>
      <c r="C19" s="101">
        <v>8</v>
      </c>
      <c r="D19" s="101">
        <v>12</v>
      </c>
      <c r="E19" s="101">
        <v>16</v>
      </c>
      <c r="F19" s="101">
        <v>20</v>
      </c>
      <c r="G19" s="101">
        <v>24</v>
      </c>
      <c r="H19" s="101">
        <v>18</v>
      </c>
      <c r="I19" s="41">
        <f>SUM(B19:H19)</f>
        <v>102</v>
      </c>
      <c r="J19" s="53" t="s">
        <v>110</v>
      </c>
    </row>
    <row r="20" spans="1:10" ht="19.5" thickBot="1" x14ac:dyDescent="0.35">
      <c r="A20" s="23"/>
      <c r="B20" s="8"/>
      <c r="C20" s="8"/>
      <c r="D20" s="8"/>
      <c r="E20" s="8"/>
      <c r="F20" s="8"/>
      <c r="G20" s="8"/>
      <c r="H20" s="8"/>
      <c r="I20" s="8"/>
      <c r="J20" s="53" t="s">
        <v>110</v>
      </c>
    </row>
    <row r="21" spans="1:10" ht="24" thickBot="1" x14ac:dyDescent="0.4">
      <c r="A21" s="105" t="s">
        <v>11</v>
      </c>
      <c r="B21" s="106"/>
      <c r="C21" s="106"/>
      <c r="D21" s="106"/>
      <c r="E21" s="106"/>
      <c r="F21" s="106"/>
      <c r="G21" s="106"/>
      <c r="H21" s="106"/>
      <c r="I21" s="107"/>
      <c r="J21" s="53" t="s">
        <v>110</v>
      </c>
    </row>
    <row r="22" spans="1:10" ht="20.25" thickTop="1" thickBot="1" x14ac:dyDescent="0.35">
      <c r="A22" s="46" t="s">
        <v>76</v>
      </c>
      <c r="B22" s="43" t="s">
        <v>1</v>
      </c>
      <c r="C22" s="43" t="s">
        <v>2</v>
      </c>
      <c r="D22" s="43" t="s">
        <v>3</v>
      </c>
      <c r="E22" s="43" t="s">
        <v>4</v>
      </c>
      <c r="F22" s="43" t="s">
        <v>5</v>
      </c>
      <c r="G22" s="43" t="s">
        <v>6</v>
      </c>
      <c r="H22" s="43" t="s">
        <v>7</v>
      </c>
      <c r="I22" s="44" t="s">
        <v>8</v>
      </c>
      <c r="J22" s="53" t="s">
        <v>110</v>
      </c>
    </row>
    <row r="23" spans="1:10" ht="31.5" thickBot="1" x14ac:dyDescent="0.35">
      <c r="A23" s="25" t="s">
        <v>114</v>
      </c>
      <c r="B23" s="24">
        <f t="shared" ref="B23:H23" si="6">IF($I$17=0,0,B17/$I$17)</f>
        <v>3.7974683544303799E-2</v>
      </c>
      <c r="C23" s="24">
        <f t="shared" si="6"/>
        <v>7.5949367088607597E-2</v>
      </c>
      <c r="D23" s="24">
        <f t="shared" si="6"/>
        <v>0.11392405063291139</v>
      </c>
      <c r="E23" s="24">
        <f t="shared" si="6"/>
        <v>0.15189873417721519</v>
      </c>
      <c r="F23" s="24">
        <f t="shared" si="6"/>
        <v>0.189873417721519</v>
      </c>
      <c r="G23" s="24">
        <f t="shared" si="6"/>
        <v>0.22784810126582278</v>
      </c>
      <c r="H23" s="24">
        <f t="shared" si="6"/>
        <v>0.20253164556962025</v>
      </c>
      <c r="I23" s="45">
        <f>I24+I25</f>
        <v>1</v>
      </c>
      <c r="J23" s="12" t="s">
        <v>129</v>
      </c>
    </row>
    <row r="24" spans="1:10" ht="46.5" thickBot="1" x14ac:dyDescent="0.35">
      <c r="A24" s="7" t="s">
        <v>42</v>
      </c>
      <c r="B24" s="24">
        <f t="shared" ref="B24:H24" si="7">IF($B$18=0,0,B18/$I$18)</f>
        <v>3.5714285714285712E-2</v>
      </c>
      <c r="C24" s="24">
        <f t="shared" si="7"/>
        <v>7.1428571428571425E-2</v>
      </c>
      <c r="D24" s="24">
        <f t="shared" si="7"/>
        <v>0.10714285714285714</v>
      </c>
      <c r="E24" s="24">
        <f t="shared" si="7"/>
        <v>0.14285714285714285</v>
      </c>
      <c r="F24" s="24">
        <f t="shared" si="7"/>
        <v>0.17857142857142858</v>
      </c>
      <c r="G24" s="24">
        <f t="shared" si="7"/>
        <v>0.21428571428571427</v>
      </c>
      <c r="H24" s="24">
        <f t="shared" si="7"/>
        <v>0.25</v>
      </c>
      <c r="I24" s="45">
        <f>IF(I$17=0,0,I18/I$17)</f>
        <v>0.35443037974683544</v>
      </c>
      <c r="J24" s="12" t="s">
        <v>130</v>
      </c>
    </row>
    <row r="25" spans="1:10" ht="46.5" thickBot="1" x14ac:dyDescent="0.35">
      <c r="A25" s="7" t="s">
        <v>43</v>
      </c>
      <c r="B25" s="24">
        <f t="shared" ref="B25:H25" si="8">IF($B$19=0,0,B19/$I$19)</f>
        <v>3.9215686274509803E-2</v>
      </c>
      <c r="C25" s="24">
        <f t="shared" si="8"/>
        <v>7.8431372549019607E-2</v>
      </c>
      <c r="D25" s="24">
        <f t="shared" si="8"/>
        <v>0.11764705882352941</v>
      </c>
      <c r="E25" s="24">
        <f t="shared" si="8"/>
        <v>0.15686274509803921</v>
      </c>
      <c r="F25" s="24">
        <f t="shared" si="8"/>
        <v>0.19607843137254902</v>
      </c>
      <c r="G25" s="24">
        <f t="shared" si="8"/>
        <v>0.23529411764705882</v>
      </c>
      <c r="H25" s="24">
        <f t="shared" si="8"/>
        <v>0.17647058823529413</v>
      </c>
      <c r="I25" s="45">
        <f>IF(I$17=0,0,I19/I$17)</f>
        <v>0.64556962025316456</v>
      </c>
      <c r="J25" s="12" t="s">
        <v>131</v>
      </c>
    </row>
    <row r="26" spans="1:10" ht="19.5" thickBot="1" x14ac:dyDescent="0.35">
      <c r="A26" s="23"/>
      <c r="B26" s="8"/>
      <c r="C26" s="8"/>
      <c r="D26" s="8"/>
      <c r="E26" s="8"/>
      <c r="F26" s="8"/>
      <c r="G26" s="8"/>
      <c r="H26" s="8"/>
      <c r="I26" s="8"/>
      <c r="J26" s="53" t="s">
        <v>110</v>
      </c>
    </row>
    <row r="27" spans="1:10" ht="24" thickBot="1" x14ac:dyDescent="0.4">
      <c r="A27" s="105" t="s">
        <v>29</v>
      </c>
      <c r="B27" s="106"/>
      <c r="C27" s="106"/>
      <c r="D27" s="106"/>
      <c r="E27" s="106"/>
      <c r="F27" s="106"/>
      <c r="G27" s="106"/>
      <c r="H27" s="106"/>
      <c r="I27" s="107"/>
      <c r="J27" s="53" t="s">
        <v>110</v>
      </c>
    </row>
    <row r="28" spans="1:10" ht="47.25" thickTop="1" thickBot="1" x14ac:dyDescent="0.35">
      <c r="A28" s="46" t="s">
        <v>76</v>
      </c>
      <c r="B28" s="43" t="s">
        <v>1</v>
      </c>
      <c r="C28" s="43" t="s">
        <v>2</v>
      </c>
      <c r="D28" s="43" t="s">
        <v>3</v>
      </c>
      <c r="E28" s="43" t="s">
        <v>4</v>
      </c>
      <c r="F28" s="43" t="s">
        <v>5</v>
      </c>
      <c r="G28" s="43" t="s">
        <v>6</v>
      </c>
      <c r="H28" s="43" t="s">
        <v>7</v>
      </c>
      <c r="I28" s="44" t="s">
        <v>8</v>
      </c>
      <c r="J28" s="103" t="str">
        <f>IF(OR(B30&gt;B18,C30&gt;C18,D30&gt;D18,E30&gt;E18,F30&gt;F18,G30&gt;G18,H30&gt;H18,B31&gt;B19,C31&gt;C19,D31&gt;D19,E31&gt;E19,F31&gt;F19,G31&gt;G19,H31&gt;H19), "The number entered for students with an IEP suspended &gt;10 days is greater than the total number of students with an IEP (Table 3) in at least one race/ethnicity category. Please check the data."," ")</f>
        <v>The number entered for students with an IEP suspended &gt;10 days is greater than the total number of students with an IEP (Table 3) in at least one race/ethnicity category. Please check the data.</v>
      </c>
    </row>
    <row r="29" spans="1:10" ht="38.25" thickBot="1" x14ac:dyDescent="0.35">
      <c r="A29" s="25" t="s">
        <v>115</v>
      </c>
      <c r="B29" s="20">
        <f>SUM(B30:B31)</f>
        <v>11</v>
      </c>
      <c r="C29" s="20">
        <f t="shared" ref="C29:H29" si="9">SUM(C30:C31)</f>
        <v>11</v>
      </c>
      <c r="D29" s="20">
        <f t="shared" si="9"/>
        <v>11</v>
      </c>
      <c r="E29" s="20">
        <f t="shared" si="9"/>
        <v>11</v>
      </c>
      <c r="F29" s="20">
        <f t="shared" si="9"/>
        <v>11</v>
      </c>
      <c r="G29" s="20">
        <f t="shared" si="9"/>
        <v>11</v>
      </c>
      <c r="H29" s="20">
        <f t="shared" si="9"/>
        <v>11</v>
      </c>
      <c r="I29" s="100">
        <f t="shared" ref="I29" si="10">I30+I31</f>
        <v>77</v>
      </c>
    </row>
    <row r="30" spans="1:10" ht="38.25" thickBot="1" x14ac:dyDescent="0.35">
      <c r="A30" s="9" t="s">
        <v>44</v>
      </c>
      <c r="B30" s="101">
        <v>1</v>
      </c>
      <c r="C30" s="101">
        <v>2</v>
      </c>
      <c r="D30" s="101">
        <v>3</v>
      </c>
      <c r="E30" s="101">
        <v>4</v>
      </c>
      <c r="F30" s="101">
        <v>5</v>
      </c>
      <c r="G30" s="101">
        <v>6</v>
      </c>
      <c r="H30" s="101">
        <v>7</v>
      </c>
      <c r="I30" s="100">
        <f>SUM(B30:H30)</f>
        <v>28</v>
      </c>
      <c r="J30" s="53" t="s">
        <v>110</v>
      </c>
    </row>
    <row r="31" spans="1:10" ht="38.25" thickBot="1" x14ac:dyDescent="0.35">
      <c r="A31" s="9" t="s">
        <v>45</v>
      </c>
      <c r="B31" s="101">
        <v>10</v>
      </c>
      <c r="C31" s="101">
        <v>9</v>
      </c>
      <c r="D31" s="101">
        <v>8</v>
      </c>
      <c r="E31" s="101">
        <v>7</v>
      </c>
      <c r="F31" s="101">
        <v>6</v>
      </c>
      <c r="G31" s="101">
        <v>5</v>
      </c>
      <c r="H31" s="101">
        <v>4</v>
      </c>
      <c r="I31" s="100">
        <f>SUM(B31:H31)</f>
        <v>49</v>
      </c>
      <c r="J31" s="53" t="s">
        <v>110</v>
      </c>
    </row>
    <row r="32" spans="1:10" ht="19.5" thickBot="1" x14ac:dyDescent="0.35">
      <c r="A32" s="23"/>
      <c r="B32" s="8"/>
      <c r="C32" s="8"/>
      <c r="D32" s="8"/>
      <c r="E32" s="8"/>
      <c r="F32" s="8"/>
      <c r="G32" s="8"/>
      <c r="H32" s="8"/>
      <c r="I32" s="8"/>
      <c r="J32" s="53" t="s">
        <v>110</v>
      </c>
    </row>
    <row r="33" spans="1:10" ht="24" thickBot="1" x14ac:dyDescent="0.4">
      <c r="A33" s="105" t="s">
        <v>30</v>
      </c>
      <c r="B33" s="106"/>
      <c r="C33" s="106"/>
      <c r="D33" s="106"/>
      <c r="E33" s="106"/>
      <c r="F33" s="106"/>
      <c r="G33" s="106"/>
      <c r="H33" s="106"/>
      <c r="I33" s="107"/>
      <c r="J33" s="53" t="s">
        <v>110</v>
      </c>
    </row>
    <row r="34" spans="1:10" ht="20.25" thickTop="1" thickBot="1" x14ac:dyDescent="0.35">
      <c r="A34" s="46" t="s">
        <v>76</v>
      </c>
      <c r="B34" s="43" t="s">
        <v>1</v>
      </c>
      <c r="C34" s="43" t="s">
        <v>2</v>
      </c>
      <c r="D34" s="43" t="s">
        <v>3</v>
      </c>
      <c r="E34" s="43" t="s">
        <v>4</v>
      </c>
      <c r="F34" s="43" t="s">
        <v>5</v>
      </c>
      <c r="G34" s="43" t="s">
        <v>6</v>
      </c>
      <c r="H34" s="43" t="s">
        <v>7</v>
      </c>
      <c r="I34" s="44" t="s">
        <v>8</v>
      </c>
      <c r="J34" s="53" t="s">
        <v>110</v>
      </c>
    </row>
    <row r="35" spans="1:10" ht="38.25" thickBot="1" x14ac:dyDescent="0.35">
      <c r="A35" s="25" t="s">
        <v>115</v>
      </c>
      <c r="B35" s="24">
        <f>IF($I$29=0,0,B29/$I29)</f>
        <v>0.14285714285714285</v>
      </c>
      <c r="C35" s="24">
        <f t="shared" ref="C35:H35" si="11">IF($I$29=0,0,C29/$I29)</f>
        <v>0.14285714285714285</v>
      </c>
      <c r="D35" s="24">
        <f t="shared" si="11"/>
        <v>0.14285714285714285</v>
      </c>
      <c r="E35" s="24">
        <f t="shared" si="11"/>
        <v>0.14285714285714285</v>
      </c>
      <c r="F35" s="24">
        <f t="shared" si="11"/>
        <v>0.14285714285714285</v>
      </c>
      <c r="G35" s="24">
        <f t="shared" si="11"/>
        <v>0.14285714285714285</v>
      </c>
      <c r="H35" s="24">
        <f t="shared" si="11"/>
        <v>0.14285714285714285</v>
      </c>
      <c r="I35" s="45">
        <f>I36+I37</f>
        <v>1</v>
      </c>
      <c r="J35" s="12" t="s">
        <v>132</v>
      </c>
    </row>
    <row r="36" spans="1:10" ht="61.5" thickBot="1" x14ac:dyDescent="0.35">
      <c r="A36" s="9" t="s">
        <v>44</v>
      </c>
      <c r="B36" s="24">
        <f>IF($I$30=0,0,B30/$I$30)</f>
        <v>3.5714285714285712E-2</v>
      </c>
      <c r="C36" s="24">
        <f t="shared" ref="C36:H36" si="12">IF($I$30=0,0,C30/$I$30)</f>
        <v>7.1428571428571425E-2</v>
      </c>
      <c r="D36" s="24">
        <f t="shared" si="12"/>
        <v>0.10714285714285714</v>
      </c>
      <c r="E36" s="24">
        <f t="shared" si="12"/>
        <v>0.14285714285714285</v>
      </c>
      <c r="F36" s="24">
        <f t="shared" si="12"/>
        <v>0.17857142857142858</v>
      </c>
      <c r="G36" s="24">
        <f t="shared" si="12"/>
        <v>0.21428571428571427</v>
      </c>
      <c r="H36" s="24">
        <f t="shared" si="12"/>
        <v>0.25</v>
      </c>
      <c r="I36" s="45">
        <f t="shared" ref="I36:I37" si="13">IF(I$29=0,0,I30/I$29)</f>
        <v>0.36363636363636365</v>
      </c>
      <c r="J36" s="12" t="s">
        <v>133</v>
      </c>
    </row>
    <row r="37" spans="1:10" ht="61.5" thickBot="1" x14ac:dyDescent="0.35">
      <c r="A37" s="9" t="s">
        <v>45</v>
      </c>
      <c r="B37" s="24">
        <f>IF($I$31=0,0,B31/$I$31)</f>
        <v>0.20408163265306123</v>
      </c>
      <c r="C37" s="24">
        <f t="shared" ref="C37:H37" si="14">IF($I$31=0,0,C31/$I$31)</f>
        <v>0.18367346938775511</v>
      </c>
      <c r="D37" s="24">
        <f t="shared" si="14"/>
        <v>0.16326530612244897</v>
      </c>
      <c r="E37" s="24">
        <f t="shared" si="14"/>
        <v>0.14285714285714285</v>
      </c>
      <c r="F37" s="24">
        <f t="shared" si="14"/>
        <v>0.12244897959183673</v>
      </c>
      <c r="G37" s="24">
        <f t="shared" si="14"/>
        <v>0.10204081632653061</v>
      </c>
      <c r="H37" s="24">
        <f t="shared" si="14"/>
        <v>8.1632653061224483E-2</v>
      </c>
      <c r="I37" s="45">
        <f t="shared" si="13"/>
        <v>0.63636363636363635</v>
      </c>
      <c r="J37" s="12" t="s">
        <v>134</v>
      </c>
    </row>
    <row r="38" spans="1:10" x14ac:dyDescent="0.25">
      <c r="A38" s="53" t="s">
        <v>75</v>
      </c>
      <c r="C38" s="18"/>
      <c r="D38" s="18"/>
      <c r="E38" s="18"/>
      <c r="F38" s="18"/>
      <c r="G38" s="18"/>
      <c r="H38" s="18"/>
      <c r="I38" s="18"/>
      <c r="J38" s="53" t="s">
        <v>110</v>
      </c>
    </row>
    <row r="39" spans="1:10" hidden="1" x14ac:dyDescent="0.25">
      <c r="C39" s="18"/>
      <c r="D39" s="18"/>
      <c r="E39" s="18"/>
      <c r="F39" s="18"/>
      <c r="G39" s="18"/>
      <c r="H39" s="18"/>
      <c r="I39" s="18"/>
      <c r="J39" s="18"/>
    </row>
    <row r="40" spans="1:10" hidden="1" x14ac:dyDescent="0.25">
      <c r="C40" s="18"/>
      <c r="D40" s="18"/>
      <c r="E40" s="18"/>
      <c r="F40" s="18"/>
      <c r="G40" s="18"/>
      <c r="H40" s="18"/>
      <c r="I40" s="18"/>
      <c r="J40" s="18"/>
    </row>
    <row r="41" spans="1:10" hidden="1" x14ac:dyDescent="0.25">
      <c r="C41" s="18"/>
      <c r="D41" s="18"/>
      <c r="E41" s="18"/>
      <c r="F41" s="18"/>
      <c r="G41" s="18"/>
      <c r="H41" s="18"/>
      <c r="I41" s="18"/>
      <c r="J41" s="18"/>
    </row>
    <row r="42" spans="1:10" hidden="1" x14ac:dyDescent="0.25">
      <c r="C42" s="18"/>
      <c r="D42" s="18"/>
      <c r="E42" s="18"/>
      <c r="F42" s="18"/>
      <c r="G42" s="18"/>
      <c r="H42" s="18"/>
      <c r="I42" s="18"/>
      <c r="J42" s="18"/>
    </row>
    <row r="43" spans="1:10" hidden="1" x14ac:dyDescent="0.25">
      <c r="C43" s="18"/>
      <c r="D43" s="18"/>
      <c r="E43" s="18"/>
      <c r="F43" s="18"/>
      <c r="G43" s="18"/>
      <c r="H43" s="18"/>
      <c r="I43" s="18"/>
      <c r="J43" s="18"/>
    </row>
  </sheetData>
  <sheetProtection algorithmName="SHA-512" hashValue="/A3NjtUvss4sSfB6C3iD4aB/fpJlifhdYo+ijvXwGmCtDwT8RtBTWv64+UZC9R6BFzwddZTT6F8WGqOv431Tvw==" saltValue="G+fTdEljB00jZiV98Na5tw==" spinCount="100000" sheet="1" objects="1" scenarios="1" selectLockedCells="1"/>
  <protectedRanges>
    <protectedRange algorithmName="SHA-512" hashValue="Z6mbhe7zOBrMkW82Ggf2yFniujDT8pKGYquwJbhz/2PKoy3Td6jFdTIh31g+/aVwXLBsA0N6NXhzZuoY6qvGAA==" saltValue="6b47SGgMlYlOYx1D5jiVJg==" spinCount="100000" sqref="B29:I31" name="Table5_1" securityDescriptor="O:WDG:WDD:(A;;CC;;;WD)"/>
    <protectedRange algorithmName="SHA-512" hashValue="Vti1Lll8YR+e8SbOh0oIVf343ZGw8H9VZLeow9WcaTmwpo0wnBICGbvyeJvZj5yhhA2Y/zjyOK+mtHS56inLXA==" saltValue="YdQTvtIwbZlogvwPX1JPPw==" spinCount="100000" sqref="B6:H7 B5:I5" name="Table1_1" securityDescriptor="O:WDG:WDD:(A;;CC;;;WD)"/>
    <protectedRange algorithmName="SHA-512" hashValue="AUIEcxA4nDwHw5tbn7LOIYhThRTHk26UypgKhzRBjw4M8LgYcSbeOqem44OugB3oJyyksH/D8zL++Zi05316BA==" saltValue="VvDIYtpLzHqPPmPo4W6GIg==" spinCount="100000" sqref="B17:I17 B18:H19" name="Table3_1" securityDescriptor="O:WDG:WDD:(A;;CC;;;WD)"/>
  </protectedRanges>
  <mergeCells count="7">
    <mergeCell ref="A33:I33"/>
    <mergeCell ref="A1:I1"/>
    <mergeCell ref="A3:I3"/>
    <mergeCell ref="A9:I9"/>
    <mergeCell ref="A15:I15"/>
    <mergeCell ref="A21:I21"/>
    <mergeCell ref="A27:I27"/>
  </mergeCells>
  <dataValidations count="17">
    <dataValidation type="whole" operator="greaterThanOrEqual" allowBlank="1" showInputMessage="1" showErrorMessage="1" prompt="Total female American Indian enrollment" sqref="B6" xr:uid="{3E29750C-85BE-4483-9602-303599722F30}">
      <formula1>0</formula1>
    </dataValidation>
    <dataValidation allowBlank="1" showInputMessage="1" showErrorMessage="1" prompt="Total male American Indian enrollment" sqref="B7" xr:uid="{18A2D40C-89EA-4DE2-AA09-7C3C903522AE}"/>
    <dataValidation allowBlank="1" showInputMessage="1" showErrorMessage="1" prompt="Total female Asian student enrollment" sqref="C6" xr:uid="{9E7C983A-09DB-45FF-A55D-7A49B83767CC}"/>
    <dataValidation allowBlank="1" showInputMessage="1" showErrorMessage="1" prompt="Total male Asian student enrollment" sqref="C7" xr:uid="{68C1E712-BE02-4F9C-9FCB-1076754386C4}"/>
    <dataValidation allowBlank="1" showInputMessage="1" showErrorMessage="1" prompt="Total female Black or African American student enrollment" sqref="D6" xr:uid="{D4C3E48F-351C-40F4-8A29-AFA8F9DFF8C7}"/>
    <dataValidation allowBlank="1" showInputMessage="1" showErrorMessage="1" prompt="Total male Black or African American student enrollment" sqref="D7" xr:uid="{5E612C63-5E78-4289-9A14-A911473DD17E}"/>
    <dataValidation allowBlank="1" showInputMessage="1" showErrorMessage="1" prompt="Total female Hispanic student enrollment" sqref="E6" xr:uid="{A4A8D1EF-2383-49EE-97C9-86FE0FC9772B}"/>
    <dataValidation allowBlank="1" showInputMessage="1" showErrorMessage="1" prompt="Total male Hispanic student enrollment" sqref="E7" xr:uid="{3EE51AEB-B9FB-4302-AF48-57DAE7F7C194}"/>
    <dataValidation allowBlank="1" showInputMessage="1" showErrorMessage="1" prompt="Total male Hawaiian or Pacific Islander student enrollment" sqref="F7" xr:uid="{E323FC75-42A1-46CE-94C4-5F891A066D94}"/>
    <dataValidation allowBlank="1" showInputMessage="1" showErrorMessage="1" prompt="Total female Hawaiian or Pacific Islander student enrollment" sqref="F6" xr:uid="{8CDE6E86-AF0B-4693-87CE-5F2A1CDEBB9D}"/>
    <dataValidation allowBlank="1" showInputMessage="1" showErrorMessage="1" prompt="Total female White student enrollment" sqref="H6" xr:uid="{4918B42D-D0E8-4269-8CE5-606FA26AEA27}"/>
    <dataValidation allowBlank="1" showInputMessage="1" showErrorMessage="1" prompt="Total male White student enrollment" sqref="H7" xr:uid="{A0BEAD53-159D-4CA1-B141-C184C6BD3026}"/>
    <dataValidation allowBlank="1" showInputMessage="1" showErrorMessage="1" prompt="Total student enrollment of females of two or more races" sqref="G6" xr:uid="{A88EC7C7-2E31-424A-B884-7BA914B7C93F}"/>
    <dataValidation allowBlank="1" showInputMessage="1" showErrorMessage="1" prompt="Total student enrollment of males of two or more races" sqref="G7" xr:uid="{BF34F36E-AB9C-4F10-A5E1-7B253B8DCE6C}"/>
    <dataValidation allowBlank="1" showInputMessage="1" showErrorMessage="1" prompt="Total enrollment of American Indian females with an IEP" sqref="B18:H18" xr:uid="{F7BB9B3B-E034-4DA7-8B19-8C6EE326B99E}"/>
    <dataValidation allowBlank="1" showInputMessage="1" showErrorMessage="1" prompt="Total enrollment of American Indian males with an IEP" sqref="B19:H19" xr:uid="{76763130-ED75-450F-9A2C-84C8E1FBA5FF}"/>
    <dataValidation allowBlank="1" showInputMessage="1" showErrorMessage="1" prompt="Number of American Indian females with an IEP suspended &gt; 10 days" sqref="B30:H31" xr:uid="{1FA4BF94-5F2A-400D-A834-D15A74F8F8E3}"/>
  </dataValidations>
  <pageMargins left="0.7" right="0.7" top="0.75" bottom="0.75" header="0.3" footer="0.3"/>
  <pageSetup orientation="portrait" r:id="rId1"/>
  <ignoredErrors>
    <ignoredError sqref="I35 I5 I11 I17 I23 I30:I31" calculatedColumn="1"/>
  </ignoredError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5F521-C37F-49C9-8843-A458CE00C0B0}">
  <dimension ref="A1:L205"/>
  <sheetViews>
    <sheetView zoomScaleNormal="100" workbookViewId="0">
      <selection sqref="A1:XFD1048576"/>
    </sheetView>
  </sheetViews>
  <sheetFormatPr defaultColWidth="0" defaultRowHeight="15" zeroHeight="1" x14ac:dyDescent="0.25"/>
  <cols>
    <col min="1" max="1" width="125.7109375" style="26" customWidth="1"/>
    <col min="2" max="11" width="29.140625" style="26" hidden="1" customWidth="1"/>
    <col min="12" max="12" width="29.140625" style="4" hidden="1" customWidth="1"/>
    <col min="13" max="16384" width="29.140625" style="26" hidden="1"/>
  </cols>
  <sheetData>
    <row r="1" spans="1:12" s="27" customFormat="1" ht="26.25" x14ac:dyDescent="0.4">
      <c r="A1" s="47" t="s">
        <v>83</v>
      </c>
      <c r="B1" s="47"/>
      <c r="C1" s="47"/>
      <c r="D1" s="47"/>
      <c r="E1" s="47"/>
      <c r="F1" s="47"/>
      <c r="G1" s="47"/>
      <c r="H1" s="47"/>
      <c r="I1" s="47"/>
      <c r="J1" s="47"/>
      <c r="K1" s="47"/>
      <c r="L1" s="14"/>
    </row>
    <row r="2" spans="1:12" ht="17.25" customHeight="1" x14ac:dyDescent="0.25">
      <c r="A2" s="16" t="s">
        <v>119</v>
      </c>
    </row>
    <row r="3" spans="1:12" ht="409.5" customHeight="1" x14ac:dyDescent="0.25"/>
    <row r="4" spans="1:12" x14ac:dyDescent="0.25">
      <c r="C4" s="1"/>
      <c r="D4" s="1"/>
      <c r="E4" s="1"/>
      <c r="F4" s="1"/>
      <c r="G4" s="1"/>
      <c r="H4" s="1"/>
      <c r="I4" s="1"/>
      <c r="J4" s="1"/>
    </row>
    <row r="5" spans="1:12" ht="409.5" customHeight="1" x14ac:dyDescent="0.25">
      <c r="B5" s="26" t="s">
        <v>77</v>
      </c>
      <c r="C5" s="1"/>
      <c r="D5" s="1"/>
      <c r="E5" s="1"/>
      <c r="F5" s="1"/>
      <c r="G5" s="1"/>
      <c r="H5" s="1"/>
      <c r="I5" s="1"/>
      <c r="J5" s="1"/>
    </row>
    <row r="6" spans="1:12" x14ac:dyDescent="0.25">
      <c r="C6" s="1"/>
      <c r="D6" s="1"/>
      <c r="E6" s="1"/>
      <c r="F6" s="1"/>
      <c r="G6" s="1"/>
      <c r="H6" s="1"/>
      <c r="I6" s="1"/>
      <c r="J6" s="1"/>
    </row>
    <row r="7" spans="1:12" ht="409.5" customHeight="1" x14ac:dyDescent="0.25">
      <c r="C7" s="1"/>
      <c r="D7" s="1"/>
      <c r="E7" s="1"/>
      <c r="F7" s="1"/>
      <c r="G7" s="1"/>
      <c r="H7" s="1"/>
      <c r="I7" s="1"/>
      <c r="J7" s="1"/>
    </row>
    <row r="8" spans="1:12" x14ac:dyDescent="0.25">
      <c r="C8" s="1"/>
      <c r="D8" s="1"/>
      <c r="E8" s="1"/>
      <c r="F8" s="1"/>
      <c r="G8" s="1"/>
      <c r="H8" s="1"/>
      <c r="I8" s="1"/>
      <c r="J8" s="1"/>
    </row>
    <row r="9" spans="1:12" ht="409.5" customHeight="1" x14ac:dyDescent="0.25">
      <c r="C9" s="1"/>
      <c r="D9" s="1"/>
      <c r="E9" s="1"/>
      <c r="F9" s="1"/>
      <c r="G9" s="1"/>
      <c r="H9" s="1"/>
      <c r="I9" s="1"/>
      <c r="J9" s="1"/>
    </row>
    <row r="10" spans="1:12" x14ac:dyDescent="0.25">
      <c r="C10" s="1"/>
      <c r="D10" s="1"/>
      <c r="E10" s="1"/>
      <c r="F10" s="1"/>
      <c r="G10" s="1"/>
      <c r="H10" s="1"/>
      <c r="I10" s="1"/>
      <c r="J10" s="1"/>
    </row>
    <row r="11" spans="1:12" ht="409.5" customHeight="1" x14ac:dyDescent="0.25">
      <c r="C11" s="1"/>
      <c r="D11" s="1"/>
      <c r="E11" s="1"/>
      <c r="F11" s="1"/>
      <c r="G11" s="1"/>
      <c r="H11" s="1"/>
      <c r="I11" s="1"/>
      <c r="J11" s="1"/>
    </row>
    <row r="12" spans="1:12" x14ac:dyDescent="0.25">
      <c r="C12" s="1"/>
      <c r="D12" s="1"/>
      <c r="E12" s="1"/>
      <c r="F12" s="1"/>
      <c r="G12" s="1"/>
      <c r="H12" s="1"/>
      <c r="I12" s="1"/>
      <c r="J12" s="1"/>
    </row>
    <row r="13" spans="1:12" ht="409.5" customHeight="1" x14ac:dyDescent="0.25">
      <c r="C13" s="1"/>
      <c r="D13" s="1"/>
      <c r="E13" s="1"/>
      <c r="F13" s="1"/>
      <c r="G13" s="1"/>
      <c r="H13" s="1"/>
      <c r="I13" s="1"/>
      <c r="J13" s="1"/>
    </row>
    <row r="14" spans="1:12" x14ac:dyDescent="0.25">
      <c r="A14" s="29" t="s">
        <v>96</v>
      </c>
      <c r="C14" s="1"/>
      <c r="D14" s="1"/>
      <c r="E14" s="1"/>
      <c r="F14" s="1"/>
      <c r="G14" s="1"/>
      <c r="H14" s="1"/>
      <c r="I14" s="1"/>
      <c r="J14" s="1"/>
    </row>
    <row r="15" spans="1:12" hidden="1" x14ac:dyDescent="0.25">
      <c r="C15" s="1"/>
      <c r="D15" s="1"/>
      <c r="E15" s="1"/>
      <c r="F15" s="1"/>
      <c r="G15" s="1"/>
      <c r="H15" s="1"/>
      <c r="I15" s="1"/>
      <c r="J15" s="1"/>
    </row>
    <row r="16" spans="1:12" hidden="1" x14ac:dyDescent="0.25">
      <c r="C16" s="1"/>
      <c r="D16" s="1"/>
      <c r="E16" s="1"/>
      <c r="F16" s="1"/>
      <c r="G16" s="1"/>
      <c r="H16" s="1"/>
      <c r="I16" s="1"/>
      <c r="J16" s="1"/>
    </row>
    <row r="17" spans="3:12" hidden="1" x14ac:dyDescent="0.25">
      <c r="C17" s="1"/>
      <c r="D17" s="1"/>
      <c r="E17" s="1"/>
      <c r="F17" s="1"/>
      <c r="G17" s="1"/>
      <c r="H17" s="1"/>
      <c r="I17" s="1"/>
      <c r="J17" s="1"/>
    </row>
    <row r="18" spans="3:12" hidden="1" x14ac:dyDescent="0.25">
      <c r="C18" s="1"/>
      <c r="D18" s="1"/>
      <c r="E18" s="1"/>
      <c r="F18" s="1"/>
      <c r="G18" s="1"/>
      <c r="H18" s="1"/>
      <c r="I18" s="1"/>
      <c r="J18" s="1"/>
    </row>
    <row r="19" spans="3:12" hidden="1" x14ac:dyDescent="0.25">
      <c r="C19" s="1"/>
      <c r="D19" s="1"/>
      <c r="E19" s="1"/>
      <c r="F19" s="1"/>
      <c r="G19" s="1"/>
      <c r="H19" s="1"/>
      <c r="I19" s="1"/>
      <c r="J19" s="1"/>
    </row>
    <row r="20" spans="3:12" hidden="1" x14ac:dyDescent="0.25">
      <c r="C20" s="1"/>
      <c r="D20" s="1"/>
      <c r="E20" s="1"/>
      <c r="F20" s="1"/>
      <c r="G20" s="1"/>
      <c r="H20" s="1"/>
      <c r="I20" s="1"/>
      <c r="J20" s="1"/>
    </row>
    <row r="21" spans="3:12" hidden="1" x14ac:dyDescent="0.25">
      <c r="C21" s="1"/>
      <c r="D21" s="1"/>
      <c r="E21" s="1"/>
      <c r="F21" s="1"/>
      <c r="G21" s="1"/>
      <c r="H21" s="1"/>
      <c r="I21" s="1"/>
      <c r="J21" s="1"/>
    </row>
    <row r="22" spans="3:12" hidden="1" x14ac:dyDescent="0.25">
      <c r="C22" s="1"/>
      <c r="D22" s="1"/>
      <c r="E22" s="1"/>
      <c r="F22" s="1"/>
      <c r="G22" s="1"/>
      <c r="H22" s="1"/>
      <c r="I22" s="1"/>
      <c r="J22" s="1"/>
      <c r="L22" s="5"/>
    </row>
    <row r="23" spans="3:12" hidden="1" x14ac:dyDescent="0.25">
      <c r="C23" s="1"/>
      <c r="D23" s="1"/>
      <c r="E23" s="1"/>
      <c r="F23" s="1"/>
      <c r="G23" s="1"/>
      <c r="H23" s="1"/>
      <c r="I23" s="1"/>
      <c r="J23" s="1"/>
    </row>
    <row r="24" spans="3:12" hidden="1" x14ac:dyDescent="0.25">
      <c r="C24" s="1"/>
      <c r="D24" s="1"/>
      <c r="E24" s="1"/>
      <c r="F24" s="1"/>
      <c r="G24" s="1"/>
      <c r="H24" s="1"/>
      <c r="I24" s="1"/>
      <c r="J24" s="1"/>
    </row>
    <row r="25" spans="3:12" hidden="1" x14ac:dyDescent="0.25">
      <c r="C25" s="1"/>
      <c r="D25" s="1"/>
      <c r="E25" s="1"/>
      <c r="F25" s="1"/>
      <c r="G25" s="1"/>
      <c r="H25" s="1"/>
      <c r="I25" s="1"/>
      <c r="J25" s="1"/>
    </row>
    <row r="26" spans="3:12" hidden="1" x14ac:dyDescent="0.25">
      <c r="C26" s="1"/>
      <c r="D26" s="1"/>
      <c r="E26" s="1"/>
      <c r="F26" s="1"/>
      <c r="G26" s="1"/>
      <c r="H26" s="1"/>
      <c r="I26" s="1"/>
      <c r="J26" s="1"/>
    </row>
    <row r="27" spans="3:12" hidden="1" x14ac:dyDescent="0.25">
      <c r="C27" s="1"/>
      <c r="D27" s="1"/>
      <c r="E27" s="1"/>
      <c r="F27" s="1"/>
      <c r="G27" s="1"/>
      <c r="H27" s="1"/>
      <c r="I27" s="1"/>
      <c r="J27" s="1"/>
    </row>
    <row r="28" spans="3:12" hidden="1" x14ac:dyDescent="0.25">
      <c r="C28" s="1"/>
      <c r="D28" s="1"/>
      <c r="E28" s="1"/>
      <c r="F28" s="1"/>
      <c r="G28" s="1"/>
      <c r="H28" s="1"/>
      <c r="I28" s="1"/>
      <c r="J28" s="1"/>
    </row>
    <row r="29" spans="3:12" hidden="1" x14ac:dyDescent="0.25"/>
    <row r="30" spans="3:12" hidden="1" x14ac:dyDescent="0.25"/>
    <row r="31" spans="3:12" hidden="1" x14ac:dyDescent="0.25"/>
    <row r="32" spans="3: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sheetData>
  <sheetProtection algorithmName="SHA-512" hashValue="jk/g4xLlvCEGzmhl5FNwKyUcx4+knHJUM1IMYhxZzACiE9u60sR0rORvY8izeIMVXZoiT1SWW9JtOkguoGnhEg==" saltValue="K6OC05jIOtrHcqBzAejBBQ==" spinCount="100000" sheet="1" objects="1" scenarios="1" selectLockedCells="1" selectUn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D67E6-961B-4B5A-B111-7345D4DB58C0}">
  <dimension ref="A1:T51"/>
  <sheetViews>
    <sheetView zoomScaleNormal="100" workbookViewId="0">
      <selection sqref="A1:XFD1048576"/>
    </sheetView>
  </sheetViews>
  <sheetFormatPr defaultColWidth="0" defaultRowHeight="15" zeroHeight="1" x14ac:dyDescent="0.25"/>
  <cols>
    <col min="1" max="1" width="80.7109375" style="26" customWidth="1"/>
    <col min="2" max="19" width="8.85546875" style="26" hidden="1" customWidth="1"/>
    <col min="20" max="20" width="73.28515625" style="4" hidden="1" customWidth="1"/>
    <col min="21" max="16384" width="8.85546875" style="26" hidden="1"/>
  </cols>
  <sheetData>
    <row r="1" spans="1:1" ht="26.25" x14ac:dyDescent="0.4">
      <c r="A1" s="47" t="s">
        <v>84</v>
      </c>
    </row>
    <row r="2" spans="1:1" x14ac:dyDescent="0.25"/>
    <row r="3" spans="1:1" ht="23.25" x14ac:dyDescent="0.35">
      <c r="A3" s="28" t="s">
        <v>101</v>
      </c>
    </row>
    <row r="4" spans="1:1" ht="120" x14ac:dyDescent="0.25">
      <c r="A4" s="15" t="s">
        <v>102</v>
      </c>
    </row>
    <row r="5" spans="1:1" x14ac:dyDescent="0.25"/>
    <row r="6" spans="1:1" ht="23.25" x14ac:dyDescent="0.35">
      <c r="A6" s="28" t="s">
        <v>103</v>
      </c>
    </row>
    <row r="7" spans="1:1" ht="90" x14ac:dyDescent="0.25">
      <c r="A7" s="15" t="s">
        <v>105</v>
      </c>
    </row>
    <row r="8" spans="1:1" x14ac:dyDescent="0.25"/>
    <row r="9" spans="1:1" ht="23.25" x14ac:dyDescent="0.35">
      <c r="A9" s="28" t="s">
        <v>106</v>
      </c>
    </row>
    <row r="10" spans="1:1" ht="60" x14ac:dyDescent="0.25">
      <c r="A10" s="15" t="s">
        <v>104</v>
      </c>
    </row>
    <row r="11" spans="1:1" x14ac:dyDescent="0.25">
      <c r="A11" s="29" t="s">
        <v>96</v>
      </c>
    </row>
    <row r="12" spans="1:1" hidden="1" x14ac:dyDescent="0.25"/>
    <row r="13" spans="1:1" hidden="1" x14ac:dyDescent="0.25"/>
    <row r="14" spans="1:1" hidden="1" x14ac:dyDescent="0.25"/>
    <row r="15" spans="1:1" hidden="1" x14ac:dyDescent="0.25"/>
    <row r="16" spans="1: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sheetData>
  <sheetProtection algorithmName="SHA-512" hashValue="CbEwpIa+jT9Tz3U2F9R5xIWMxGI8XWWd7wFUFXnUIVau1Jd41cw6ykJIEp2pwBE2WT/+RnamRNtZkJD66IemOA==" saltValue="5XfB6aaKophUHUdd8niHeg==" spinCount="100000" sheet="1" objects="1" scenarios="1" selectLockedCells="1" selectUn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D4D4F-035A-4631-B505-DB57FE275D79}">
  <dimension ref="A1:J19"/>
  <sheetViews>
    <sheetView zoomScaleNormal="100" workbookViewId="0">
      <selection activeCell="B6" sqref="B6"/>
    </sheetView>
  </sheetViews>
  <sheetFormatPr defaultColWidth="0" defaultRowHeight="15" zeroHeight="1" x14ac:dyDescent="0.25"/>
  <cols>
    <col min="1" max="1" width="31.28515625" style="18" customWidth="1"/>
    <col min="2" max="2" width="21.5703125" style="18" customWidth="1"/>
    <col min="3" max="3" width="18" style="18" customWidth="1"/>
    <col min="4" max="4" width="32.28515625" style="18" customWidth="1"/>
    <col min="5" max="5" width="18" style="18" customWidth="1"/>
    <col min="6" max="6" width="34.140625" style="18" customWidth="1"/>
    <col min="7" max="7" width="24" style="18" customWidth="1"/>
    <col min="8" max="9" width="18" style="18" customWidth="1"/>
    <col min="10" max="10" width="64.140625" style="18" customWidth="1"/>
    <col min="11" max="16384" width="8.85546875" style="18" hidden="1"/>
  </cols>
  <sheetData>
    <row r="1" spans="1:10" ht="26.25" x14ac:dyDescent="0.4">
      <c r="A1" s="108" t="s">
        <v>85</v>
      </c>
      <c r="B1" s="108"/>
      <c r="C1" s="108"/>
      <c r="D1" s="108"/>
      <c r="E1" s="108"/>
      <c r="F1" s="108"/>
      <c r="G1" s="108"/>
      <c r="H1" s="108"/>
      <c r="I1" s="108"/>
      <c r="J1" s="53" t="s">
        <v>110</v>
      </c>
    </row>
    <row r="2" spans="1:10" ht="18.75" customHeight="1" thickBot="1" x14ac:dyDescent="0.3">
      <c r="J2" s="53" t="s">
        <v>110</v>
      </c>
    </row>
    <row r="3" spans="1:10" ht="24" thickBot="1" x14ac:dyDescent="0.4">
      <c r="A3" s="105" t="s">
        <v>12</v>
      </c>
      <c r="B3" s="106"/>
      <c r="C3" s="106"/>
      <c r="D3" s="106"/>
      <c r="E3" s="106"/>
      <c r="F3" s="106"/>
      <c r="G3" s="106"/>
      <c r="H3" s="106"/>
      <c r="I3" s="107"/>
      <c r="J3" s="53" t="s">
        <v>110</v>
      </c>
    </row>
    <row r="4" spans="1:10" ht="20.25" thickTop="1" thickBot="1" x14ac:dyDescent="0.35">
      <c r="A4" s="42" t="s">
        <v>76</v>
      </c>
      <c r="B4" s="43" t="s">
        <v>1</v>
      </c>
      <c r="C4" s="43" t="s">
        <v>2</v>
      </c>
      <c r="D4" s="43" t="s">
        <v>3</v>
      </c>
      <c r="E4" s="43" t="s">
        <v>4</v>
      </c>
      <c r="F4" s="43" t="s">
        <v>5</v>
      </c>
      <c r="G4" s="43" t="s">
        <v>6</v>
      </c>
      <c r="H4" s="43" t="s">
        <v>7</v>
      </c>
      <c r="I4" s="44" t="s">
        <v>8</v>
      </c>
      <c r="J4" s="53" t="s">
        <v>110</v>
      </c>
    </row>
    <row r="5" spans="1:10" ht="57" thickBot="1" x14ac:dyDescent="0.35">
      <c r="A5" s="25" t="s">
        <v>13</v>
      </c>
      <c r="B5" s="20">
        <f>SUM(B6:B7)</f>
        <v>6</v>
      </c>
      <c r="C5" s="20">
        <f t="shared" ref="C5:I5" si="0">SUM(C6:C7)</f>
        <v>3</v>
      </c>
      <c r="D5" s="20">
        <f t="shared" si="0"/>
        <v>42</v>
      </c>
      <c r="E5" s="20">
        <f t="shared" si="0"/>
        <v>48</v>
      </c>
      <c r="F5" s="20">
        <f t="shared" si="0"/>
        <v>3</v>
      </c>
      <c r="G5" s="20">
        <f t="shared" si="0"/>
        <v>6</v>
      </c>
      <c r="H5" s="20">
        <f t="shared" si="0"/>
        <v>78</v>
      </c>
      <c r="I5" s="41">
        <f t="shared" si="0"/>
        <v>186</v>
      </c>
      <c r="J5" s="53" t="s">
        <v>110</v>
      </c>
    </row>
    <row r="6" spans="1:10" ht="38.25" thickBot="1" x14ac:dyDescent="0.35">
      <c r="A6" s="9" t="s">
        <v>41</v>
      </c>
      <c r="B6" s="21">
        <v>2</v>
      </c>
      <c r="C6" s="21">
        <v>1</v>
      </c>
      <c r="D6" s="21">
        <v>14</v>
      </c>
      <c r="E6" s="21">
        <v>16</v>
      </c>
      <c r="F6" s="21">
        <v>1</v>
      </c>
      <c r="G6" s="21">
        <v>2</v>
      </c>
      <c r="H6" s="21">
        <v>26</v>
      </c>
      <c r="I6" s="41">
        <f>SUM(B6:H6)</f>
        <v>62</v>
      </c>
      <c r="J6" s="53" t="s">
        <v>110</v>
      </c>
    </row>
    <row r="7" spans="1:10" ht="38.25" thickBot="1" x14ac:dyDescent="0.35">
      <c r="A7" s="9" t="s">
        <v>40</v>
      </c>
      <c r="B7" s="21">
        <v>4</v>
      </c>
      <c r="C7" s="21">
        <v>2</v>
      </c>
      <c r="D7" s="21">
        <v>28</v>
      </c>
      <c r="E7" s="21">
        <v>32</v>
      </c>
      <c r="F7" s="21">
        <v>2</v>
      </c>
      <c r="G7" s="21">
        <v>4</v>
      </c>
      <c r="H7" s="21">
        <v>52</v>
      </c>
      <c r="I7" s="41">
        <f>SUM(B7:H7)</f>
        <v>124</v>
      </c>
      <c r="J7" s="53" t="s">
        <v>110</v>
      </c>
    </row>
    <row r="8" spans="1:10" ht="18.75" customHeight="1" thickBot="1" x14ac:dyDescent="0.3">
      <c r="J8" s="53" t="s">
        <v>110</v>
      </c>
    </row>
    <row r="9" spans="1:10" ht="24" customHeight="1" thickBot="1" x14ac:dyDescent="0.4">
      <c r="A9" s="105" t="s">
        <v>14</v>
      </c>
      <c r="B9" s="106"/>
      <c r="C9" s="106"/>
      <c r="D9" s="106"/>
      <c r="E9" s="106"/>
      <c r="F9" s="106"/>
      <c r="G9" s="106"/>
      <c r="H9" s="106"/>
      <c r="I9" s="107"/>
      <c r="J9" s="53" t="s">
        <v>110</v>
      </c>
    </row>
    <row r="10" spans="1:10" ht="20.25" thickTop="1" thickBot="1" x14ac:dyDescent="0.35">
      <c r="A10" s="42" t="s">
        <v>76</v>
      </c>
      <c r="B10" s="43" t="s">
        <v>1</v>
      </c>
      <c r="C10" s="43" t="s">
        <v>2</v>
      </c>
      <c r="D10" s="43" t="s">
        <v>3</v>
      </c>
      <c r="E10" s="43" t="s">
        <v>4</v>
      </c>
      <c r="F10" s="43" t="s">
        <v>5</v>
      </c>
      <c r="G10" s="43" t="s">
        <v>6</v>
      </c>
      <c r="H10" s="43" t="s">
        <v>7</v>
      </c>
      <c r="I10" s="44" t="s">
        <v>8</v>
      </c>
      <c r="J10" s="53" t="s">
        <v>110</v>
      </c>
    </row>
    <row r="11" spans="1:10" ht="57" thickBot="1" x14ac:dyDescent="0.35">
      <c r="A11" s="25" t="s">
        <v>13</v>
      </c>
      <c r="B11" s="24">
        <f>IF($I$5=0,0,B5/$I$5)</f>
        <v>3.2258064516129031E-2</v>
      </c>
      <c r="C11" s="24">
        <f t="shared" ref="C11:H11" si="1">IF($I$5=0,0,C5/$I$5)</f>
        <v>1.6129032258064516E-2</v>
      </c>
      <c r="D11" s="24">
        <f t="shared" si="1"/>
        <v>0.22580645161290322</v>
      </c>
      <c r="E11" s="24">
        <f t="shared" si="1"/>
        <v>0.25806451612903225</v>
      </c>
      <c r="F11" s="24">
        <f t="shared" si="1"/>
        <v>1.6129032258064516E-2</v>
      </c>
      <c r="G11" s="24">
        <f t="shared" si="1"/>
        <v>3.2258064516129031E-2</v>
      </c>
      <c r="H11" s="24">
        <f t="shared" si="1"/>
        <v>0.41935483870967744</v>
      </c>
      <c r="I11" s="45">
        <f>I12+I13</f>
        <v>1</v>
      </c>
      <c r="J11" s="12" t="s">
        <v>135</v>
      </c>
    </row>
    <row r="12" spans="1:10" ht="61.5" thickBot="1" x14ac:dyDescent="0.35">
      <c r="A12" s="9" t="s">
        <v>41</v>
      </c>
      <c r="B12" s="24">
        <f>IF($I$6=0,0,B6/$I$6)</f>
        <v>3.2258064516129031E-2</v>
      </c>
      <c r="C12" s="24">
        <f t="shared" ref="C12:H12" si="2">IF($I$6=0,0,C6/$I$6)</f>
        <v>1.6129032258064516E-2</v>
      </c>
      <c r="D12" s="24">
        <f t="shared" si="2"/>
        <v>0.22580645161290322</v>
      </c>
      <c r="E12" s="24">
        <f t="shared" si="2"/>
        <v>0.25806451612903225</v>
      </c>
      <c r="F12" s="24">
        <f t="shared" si="2"/>
        <v>1.6129032258064516E-2</v>
      </c>
      <c r="G12" s="24">
        <f t="shared" si="2"/>
        <v>3.2258064516129031E-2</v>
      </c>
      <c r="H12" s="24">
        <f t="shared" si="2"/>
        <v>0.41935483870967744</v>
      </c>
      <c r="I12" s="45">
        <f>IF($I$5=0,0,I6/I$5)</f>
        <v>0.33333333333333331</v>
      </c>
      <c r="J12" s="12" t="s">
        <v>136</v>
      </c>
    </row>
    <row r="13" spans="1:10" ht="61.5" thickBot="1" x14ac:dyDescent="0.35">
      <c r="A13" s="9" t="s">
        <v>40</v>
      </c>
      <c r="B13" s="24">
        <f>IF($I$7=0,0,B7/$I$7)</f>
        <v>3.2258064516129031E-2</v>
      </c>
      <c r="C13" s="24">
        <f t="shared" ref="C13:H13" si="3">IF($I$7=0,0,C7/$I$7)</f>
        <v>1.6129032258064516E-2</v>
      </c>
      <c r="D13" s="24">
        <f t="shared" si="3"/>
        <v>0.22580645161290322</v>
      </c>
      <c r="E13" s="24">
        <f t="shared" si="3"/>
        <v>0.25806451612903225</v>
      </c>
      <c r="F13" s="24">
        <f t="shared" si="3"/>
        <v>1.6129032258064516E-2</v>
      </c>
      <c r="G13" s="24">
        <f t="shared" si="3"/>
        <v>3.2258064516129031E-2</v>
      </c>
      <c r="H13" s="24">
        <f t="shared" si="3"/>
        <v>0.41935483870967744</v>
      </c>
      <c r="I13" s="45">
        <f>IF($I$5=0,0,I7/I$5)</f>
        <v>0.66666666666666663</v>
      </c>
      <c r="J13" s="12" t="s">
        <v>137</v>
      </c>
    </row>
    <row r="14" spans="1:10" ht="18.75" customHeight="1" x14ac:dyDescent="0.25">
      <c r="A14" s="54" t="s">
        <v>96</v>
      </c>
      <c r="J14" s="53" t="s">
        <v>110</v>
      </c>
    </row>
    <row r="15" spans="1:10" hidden="1" x14ac:dyDescent="0.25"/>
    <row r="16" spans="1:10" hidden="1" x14ac:dyDescent="0.25"/>
    <row r="17" hidden="1" x14ac:dyDescent="0.25"/>
    <row r="18" hidden="1" x14ac:dyDescent="0.25"/>
    <row r="19" hidden="1" x14ac:dyDescent="0.25"/>
  </sheetData>
  <sheetProtection algorithmName="SHA-512" hashValue="jGpKZgHGBvj+asJvxsXa7UhOXo0o3U1BZNjP+793oXxg1UZ8Mkhoo25UmNqJPGXwvX42zPn1enS/x9V1UUmPRQ==" saltValue="B+t8L3XiDcXyEhO2gUaLLA==" spinCount="100000" sheet="1" objects="1" scenarios="1" selectLockedCells="1"/>
  <protectedRanges>
    <protectedRange algorithmName="SHA-512" hashValue="KSIPqCCp3L6fCojGlLGM9Z9OuitxeNv5nRtcGcYLIC5EhU/5A4MiE/2txDNV6BFKyGRjayYCUTANOTaPbSvNWw==" saltValue="gHim53bHkMChGoYZNbnXxw==" spinCount="100000" sqref="B6:H7 B5:I5" name="Table7" securityDescriptor="O:WDG:WDD:(A;;CC;;;WD)"/>
  </protectedRanges>
  <mergeCells count="3">
    <mergeCell ref="A1:I1"/>
    <mergeCell ref="A3:I3"/>
    <mergeCell ref="A9:I9"/>
  </mergeCells>
  <dataValidations count="14">
    <dataValidation allowBlank="1" showInputMessage="1" showErrorMessage="1" prompt="Number of American Indian female students referred for disciplinary action" sqref="B6" xr:uid="{75360F5F-E545-4F90-A95D-6EE9F73A03D7}"/>
    <dataValidation allowBlank="1" showInputMessage="1" showErrorMessage="1" prompt="Number of American Indian male students referred for disciplinary action" sqref="B7" xr:uid="{86E901B9-8112-4983-A15D-6565E05CA0A1}"/>
    <dataValidation allowBlank="1" showInputMessage="1" showErrorMessage="1" prompt="Number of Asian female students referred for disciplinary action" sqref="C6" xr:uid="{8F4D8FFB-9205-4444-8D0C-F929617EBA6B}"/>
    <dataValidation allowBlank="1" showInputMessage="1" showErrorMessage="1" prompt="Number of Asian male students referred for disciplinary action" sqref="C7" xr:uid="{FBB30461-A1E7-456C-AFDE-68E2BCBC4C2F}"/>
    <dataValidation allowBlank="1" showInputMessage="1" showErrorMessage="1" prompt="Number of Black or African American female students referred for disciplinary action" sqref="D6" xr:uid="{D1F591CF-3098-4A25-9601-FB528D1B5D00}"/>
    <dataValidation allowBlank="1" showInputMessage="1" showErrorMessage="1" prompt="Number of Black or African American male students referred for disciplinary action" sqref="D7" xr:uid="{597F25AB-62AB-4A42-9F9F-0F8C235DE963}"/>
    <dataValidation allowBlank="1" showInputMessage="1" showErrorMessage="1" prompt="Number of Hispanic female students referred for disciplinary action" sqref="E6" xr:uid="{376F7D74-F199-4928-BF92-D69077BD23DE}"/>
    <dataValidation allowBlank="1" showInputMessage="1" showErrorMessage="1" prompt="Number of Hispanic male students referred for disciplinary action" sqref="E7" xr:uid="{9B81A427-2504-4DAF-9EEF-9A40858B4EB0}"/>
    <dataValidation allowBlank="1" showInputMessage="1" showErrorMessage="1" prompt="Number of Hawaiian or Pacific Islander female students referred for disciplinary action" sqref="F6" xr:uid="{983CD0D4-E98B-4208-9F72-F6BD511B6D6F}"/>
    <dataValidation allowBlank="1" showInputMessage="1" showErrorMessage="1" prompt="Number of Hawaiian or Pacific Islander male students referred for disciplinary action" sqref="F7" xr:uid="{153097BB-2072-4D64-AC85-0C936A8346F9}"/>
    <dataValidation allowBlank="1" showInputMessage="1" showErrorMessage="1" prompt="Number of White female students referred for disciplinary action" sqref="H6" xr:uid="{857777B7-3D5A-4C22-A134-460C5F9E6D1C}"/>
    <dataValidation allowBlank="1" showInputMessage="1" showErrorMessage="1" prompt="Number of White male students referred for disciplinary action" sqref="H7" xr:uid="{D62B5F03-0B40-4F19-9154-26D16D7D7135}"/>
    <dataValidation allowBlank="1" showInputMessage="1" showErrorMessage="1" prompt="Number of female students of two or more races referred for disciplinary action" sqref="G6" xr:uid="{6CA8BAB2-0C8C-40F7-8751-DED45B9A492B}"/>
    <dataValidation allowBlank="1" showInputMessage="1" showErrorMessage="1" prompt="Number of male students of two or more races referred for disciplinary action" sqref="G7" xr:uid="{C5670180-E83F-4CDB-B0AF-137DDCB68D62}"/>
  </dataValidations>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A05D2-C615-4C5B-8656-78FBDB1AD155}">
  <dimension ref="A1:O108"/>
  <sheetViews>
    <sheetView zoomScaleNormal="100" workbookViewId="0">
      <selection sqref="A1:XFD1048576"/>
    </sheetView>
  </sheetViews>
  <sheetFormatPr defaultColWidth="0" defaultRowHeight="15" zeroHeight="1" x14ac:dyDescent="0.25"/>
  <cols>
    <col min="1" max="1" width="125.7109375" customWidth="1"/>
    <col min="2" max="14" width="11.42578125" hidden="1" customWidth="1"/>
    <col min="15" max="15" width="12.7109375" style="4" hidden="1" customWidth="1"/>
    <col min="16" max="16384" width="11.42578125" hidden="1"/>
  </cols>
  <sheetData>
    <row r="1" spans="1:15" ht="26.25" x14ac:dyDescent="0.4">
      <c r="A1" s="48" t="s">
        <v>86</v>
      </c>
    </row>
    <row r="2" spans="1:15" x14ac:dyDescent="0.25">
      <c r="A2" s="16" t="s">
        <v>120</v>
      </c>
    </row>
    <row r="3" spans="1:15" ht="409.5" customHeight="1" x14ac:dyDescent="0.25">
      <c r="C3" s="1"/>
      <c r="D3" s="1"/>
      <c r="E3" s="1"/>
      <c r="F3" s="1"/>
      <c r="G3" s="1"/>
      <c r="H3" s="1"/>
      <c r="I3" s="1"/>
      <c r="J3" s="1"/>
    </row>
    <row r="4" spans="1:15" x14ac:dyDescent="0.25">
      <c r="C4" s="1"/>
      <c r="D4" s="1"/>
      <c r="E4" s="1"/>
      <c r="F4" s="1"/>
      <c r="G4" s="1"/>
      <c r="H4" s="1"/>
      <c r="I4" s="1"/>
      <c r="J4" s="1"/>
    </row>
    <row r="5" spans="1:15" ht="409.5" customHeight="1" x14ac:dyDescent="0.25">
      <c r="C5" s="1"/>
      <c r="D5" s="1"/>
      <c r="E5" s="1"/>
      <c r="F5" s="1"/>
      <c r="G5" s="1"/>
      <c r="H5" s="1"/>
      <c r="I5" s="1"/>
      <c r="J5" s="1"/>
    </row>
    <row r="6" spans="1:15" x14ac:dyDescent="0.25">
      <c r="C6" s="1"/>
      <c r="D6" s="1"/>
      <c r="E6" s="1"/>
      <c r="F6" s="1"/>
      <c r="G6" s="1"/>
      <c r="H6" s="1"/>
      <c r="I6" s="1"/>
      <c r="J6" s="1"/>
    </row>
    <row r="7" spans="1:15" ht="409.5" customHeight="1" x14ac:dyDescent="0.25"/>
    <row r="8" spans="1:15" x14ac:dyDescent="0.25">
      <c r="A8" s="16" t="s">
        <v>75</v>
      </c>
    </row>
    <row r="9" spans="1:15" hidden="1" x14ac:dyDescent="0.25"/>
    <row r="10" spans="1:15" hidden="1" x14ac:dyDescent="0.25"/>
    <row r="11" spans="1:15" hidden="1" x14ac:dyDescent="0.25"/>
    <row r="12" spans="1:15" hidden="1" x14ac:dyDescent="0.25"/>
    <row r="13" spans="1:15" hidden="1" x14ac:dyDescent="0.25">
      <c r="O13" s="11"/>
    </row>
    <row r="14" spans="1:15" hidden="1" x14ac:dyDescent="0.25"/>
    <row r="15" spans="1:15" hidden="1" x14ac:dyDescent="0.25"/>
    <row r="16" spans="1:15" hidden="1" x14ac:dyDescent="0.25"/>
    <row r="17" spans="3:10" hidden="1" x14ac:dyDescent="0.25"/>
    <row r="18" spans="3:10" hidden="1" x14ac:dyDescent="0.25"/>
    <row r="19" spans="3:10" hidden="1" x14ac:dyDescent="0.25"/>
    <row r="20" spans="3:10" hidden="1" x14ac:dyDescent="0.25"/>
    <row r="21" spans="3:10" hidden="1" x14ac:dyDescent="0.25"/>
    <row r="22" spans="3:10" hidden="1" x14ac:dyDescent="0.25"/>
    <row r="23" spans="3:10" hidden="1" x14ac:dyDescent="0.25"/>
    <row r="24" spans="3:10" hidden="1" x14ac:dyDescent="0.25"/>
    <row r="25" spans="3:10" hidden="1" x14ac:dyDescent="0.25">
      <c r="C25" s="1"/>
      <c r="D25" s="1"/>
      <c r="E25" s="1"/>
      <c r="F25" s="1"/>
      <c r="G25" s="1"/>
      <c r="H25" s="1"/>
      <c r="I25" s="1"/>
      <c r="J25" s="1"/>
    </row>
    <row r="26" spans="3:10" hidden="1" x14ac:dyDescent="0.25">
      <c r="C26" s="1"/>
      <c r="D26" s="1"/>
      <c r="E26" s="1"/>
      <c r="F26" s="1"/>
      <c r="G26" s="1"/>
      <c r="H26" s="1"/>
      <c r="I26" s="1"/>
      <c r="J26" s="1"/>
    </row>
    <row r="27" spans="3:10" hidden="1" x14ac:dyDescent="0.25">
      <c r="C27" s="1"/>
      <c r="D27" s="1"/>
      <c r="E27" s="1"/>
      <c r="F27" s="1"/>
      <c r="G27" s="1"/>
      <c r="H27" s="1"/>
      <c r="I27" s="1"/>
      <c r="J27" s="1"/>
    </row>
    <row r="28" spans="3:10" hidden="1" x14ac:dyDescent="0.25">
      <c r="C28" s="1"/>
      <c r="D28" s="1"/>
      <c r="E28" s="1"/>
      <c r="F28" s="1"/>
      <c r="G28" s="1"/>
      <c r="H28" s="1"/>
      <c r="I28" s="1"/>
      <c r="J28" s="1"/>
    </row>
    <row r="29" spans="3:10" hidden="1" x14ac:dyDescent="0.25">
      <c r="C29" s="1"/>
      <c r="D29" s="1"/>
      <c r="E29" s="1"/>
      <c r="F29" s="1"/>
      <c r="G29" s="1"/>
      <c r="H29" s="1"/>
      <c r="I29" s="1"/>
      <c r="J29" s="1"/>
    </row>
    <row r="30" spans="3:10" hidden="1" x14ac:dyDescent="0.25">
      <c r="C30" s="1"/>
      <c r="D30" s="1"/>
      <c r="E30" s="1"/>
      <c r="F30" s="1"/>
      <c r="G30" s="1"/>
      <c r="H30" s="1"/>
      <c r="I30" s="1"/>
      <c r="J30" s="1"/>
    </row>
    <row r="31" spans="3:10" hidden="1" x14ac:dyDescent="0.25">
      <c r="C31" s="1"/>
      <c r="D31" s="1"/>
      <c r="E31" s="1"/>
      <c r="F31" s="1"/>
      <c r="G31" s="1"/>
      <c r="H31" s="1"/>
      <c r="I31" s="1"/>
      <c r="J31" s="1"/>
    </row>
    <row r="32" spans="3:10" hidden="1" x14ac:dyDescent="0.25">
      <c r="C32" s="1"/>
      <c r="D32" s="1"/>
      <c r="E32" s="1"/>
      <c r="F32" s="1"/>
      <c r="G32" s="1"/>
      <c r="H32" s="1"/>
      <c r="I32" s="1"/>
      <c r="J32" s="1"/>
    </row>
    <row r="33" spans="3:10" hidden="1" x14ac:dyDescent="0.25">
      <c r="C33" s="1"/>
      <c r="D33" s="1"/>
      <c r="E33" s="1"/>
      <c r="F33" s="1"/>
      <c r="G33" s="1"/>
      <c r="H33" s="1"/>
      <c r="I33" s="1"/>
      <c r="J33" s="1"/>
    </row>
    <row r="34" spans="3:10" hidden="1" x14ac:dyDescent="0.25">
      <c r="C34" s="1"/>
      <c r="D34" s="1"/>
      <c r="E34" s="1"/>
      <c r="F34" s="1"/>
      <c r="G34" s="1"/>
      <c r="H34" s="1"/>
      <c r="I34" s="1"/>
      <c r="J34" s="1"/>
    </row>
    <row r="35" spans="3:10" hidden="1" x14ac:dyDescent="0.25">
      <c r="C35" s="1"/>
      <c r="D35" s="1"/>
      <c r="E35" s="1"/>
      <c r="F35" s="1"/>
      <c r="G35" s="1"/>
      <c r="H35" s="1"/>
      <c r="I35" s="1"/>
      <c r="J35" s="1"/>
    </row>
    <row r="36" spans="3:10" hidden="1" x14ac:dyDescent="0.25">
      <c r="C36" s="1"/>
      <c r="D36" s="1"/>
      <c r="E36" s="1"/>
      <c r="F36" s="1"/>
      <c r="G36" s="1"/>
      <c r="H36" s="1"/>
      <c r="I36" s="1"/>
      <c r="J36" s="1"/>
    </row>
    <row r="37" spans="3:10" hidden="1" x14ac:dyDescent="0.25">
      <c r="C37" s="1"/>
      <c r="D37" s="1"/>
      <c r="E37" s="1"/>
      <c r="F37" s="1"/>
      <c r="G37" s="1"/>
      <c r="H37" s="1"/>
      <c r="I37" s="1"/>
      <c r="J37" s="1"/>
    </row>
    <row r="38" spans="3:10" hidden="1" x14ac:dyDescent="0.25">
      <c r="C38" s="1"/>
      <c r="D38" s="1"/>
      <c r="E38" s="1"/>
      <c r="F38" s="1"/>
      <c r="G38" s="1"/>
      <c r="H38" s="1"/>
      <c r="I38" s="1"/>
      <c r="J38" s="1"/>
    </row>
    <row r="39" spans="3:10" hidden="1" x14ac:dyDescent="0.25"/>
    <row r="40" spans="3:10" hidden="1" x14ac:dyDescent="0.25"/>
    <row r="41" spans="3:10" hidden="1" x14ac:dyDescent="0.25"/>
    <row r="42" spans="3:10" hidden="1" x14ac:dyDescent="0.25"/>
    <row r="43" spans="3:10" hidden="1" x14ac:dyDescent="0.25"/>
    <row r="44" spans="3:10" hidden="1" x14ac:dyDescent="0.25"/>
    <row r="45" spans="3:10" hidden="1" x14ac:dyDescent="0.25"/>
    <row r="46" spans="3:10" hidden="1" x14ac:dyDescent="0.25"/>
    <row r="47" spans="3:10" hidden="1" x14ac:dyDescent="0.25"/>
    <row r="48" spans="3:10"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1:1" hidden="1" x14ac:dyDescent="0.25"/>
    <row r="98" spans="1:1" hidden="1" x14ac:dyDescent="0.25"/>
    <row r="99" spans="1:1" hidden="1" x14ac:dyDescent="0.25"/>
    <row r="100" spans="1:1" hidden="1" x14ac:dyDescent="0.25"/>
    <row r="101" spans="1:1" hidden="1" x14ac:dyDescent="0.25">
      <c r="A101" s="16"/>
    </row>
    <row r="102" spans="1:1" hidden="1" x14ac:dyDescent="0.25"/>
    <row r="103" spans="1:1" hidden="1" x14ac:dyDescent="0.25"/>
    <row r="104" spans="1:1" hidden="1" x14ac:dyDescent="0.25"/>
    <row r="105" spans="1:1" hidden="1" x14ac:dyDescent="0.25"/>
    <row r="106" spans="1:1" hidden="1" x14ac:dyDescent="0.25"/>
    <row r="107" spans="1:1" hidden="1" x14ac:dyDescent="0.25"/>
    <row r="108" spans="1:1" hidden="1" x14ac:dyDescent="0.25"/>
  </sheetData>
  <sheetProtection algorithmName="SHA-512" hashValue="tRSRC/asFL/KGD2v5yQQ8BfBuDImD7SyLE+nz0qJLdCkt4+9EdhgkA+KjxX3fd+TreddCyZ5gQuzmTuZVuXWqA==" saltValue="iOzsSmmUVvEhxqGrZgMo2A==" spinCount="100000" sheet="1" objects="1" scenarios="1" selectLockedCells="1" selectUnlockedCells="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559E-4577-4742-84F2-249D449DC735}">
  <dimension ref="A1:J15"/>
  <sheetViews>
    <sheetView zoomScaleNormal="100" workbookViewId="0">
      <selection activeCell="B6" sqref="B6"/>
    </sheetView>
  </sheetViews>
  <sheetFormatPr defaultColWidth="0" defaultRowHeight="15" zeroHeight="1" x14ac:dyDescent="0.25"/>
  <cols>
    <col min="1" max="1" width="31.28515625" style="18" customWidth="1"/>
    <col min="2" max="2" width="21.5703125" style="18" customWidth="1"/>
    <col min="3" max="3" width="18" style="18" customWidth="1"/>
    <col min="4" max="4" width="32.28515625" style="18" customWidth="1"/>
    <col min="5" max="5" width="18" style="18" customWidth="1"/>
    <col min="6" max="6" width="34.140625" style="18" customWidth="1"/>
    <col min="7" max="7" width="24" style="18" customWidth="1"/>
    <col min="8" max="9" width="18" style="18" customWidth="1"/>
    <col min="10" max="10" width="50.42578125" style="18" customWidth="1"/>
    <col min="11" max="16384" width="8.85546875" style="18" hidden="1"/>
  </cols>
  <sheetData>
    <row r="1" spans="1:10" ht="26.25" x14ac:dyDescent="0.4">
      <c r="A1" s="108" t="s">
        <v>87</v>
      </c>
      <c r="B1" s="108"/>
      <c r="C1" s="108"/>
      <c r="D1" s="108"/>
      <c r="E1" s="108"/>
      <c r="F1" s="108"/>
      <c r="G1" s="108"/>
      <c r="H1" s="108"/>
      <c r="I1" s="108"/>
      <c r="J1" s="54" t="s">
        <v>110</v>
      </c>
    </row>
    <row r="2" spans="1:10" ht="15.75" thickBot="1" x14ac:dyDescent="0.3">
      <c r="J2" s="54" t="s">
        <v>110</v>
      </c>
    </row>
    <row r="3" spans="1:10" ht="24" customHeight="1" thickBot="1" x14ac:dyDescent="0.4">
      <c r="A3" s="105" t="s">
        <v>15</v>
      </c>
      <c r="B3" s="106"/>
      <c r="C3" s="106"/>
      <c r="D3" s="106"/>
      <c r="E3" s="106"/>
      <c r="F3" s="106"/>
      <c r="G3" s="106"/>
      <c r="H3" s="106"/>
      <c r="I3" s="107"/>
      <c r="J3" s="54" t="s">
        <v>110</v>
      </c>
    </row>
    <row r="4" spans="1:10" ht="20.25" thickTop="1" thickBot="1" x14ac:dyDescent="0.35">
      <c r="A4" s="46" t="s">
        <v>76</v>
      </c>
      <c r="B4" s="43" t="s">
        <v>1</v>
      </c>
      <c r="C4" s="43" t="s">
        <v>2</v>
      </c>
      <c r="D4" s="43" t="s">
        <v>3</v>
      </c>
      <c r="E4" s="43" t="s">
        <v>4</v>
      </c>
      <c r="F4" s="43" t="s">
        <v>5</v>
      </c>
      <c r="G4" s="43" t="s">
        <v>6</v>
      </c>
      <c r="H4" s="43" t="s">
        <v>7</v>
      </c>
      <c r="I4" s="44" t="s">
        <v>8</v>
      </c>
      <c r="J4" s="54" t="s">
        <v>110</v>
      </c>
    </row>
    <row r="5" spans="1:10" ht="38.25" thickBot="1" x14ac:dyDescent="0.35">
      <c r="A5" s="25" t="s">
        <v>16</v>
      </c>
      <c r="B5" s="20">
        <f>SUM(B6:B7)</f>
        <v>3</v>
      </c>
      <c r="C5" s="20">
        <f t="shared" ref="C5:I5" si="0">SUM(C6:C7)</f>
        <v>5</v>
      </c>
      <c r="D5" s="20">
        <f t="shared" si="0"/>
        <v>7</v>
      </c>
      <c r="E5" s="20">
        <f t="shared" si="0"/>
        <v>9</v>
      </c>
      <c r="F5" s="20">
        <f t="shared" si="0"/>
        <v>11</v>
      </c>
      <c r="G5" s="20">
        <f t="shared" si="0"/>
        <v>13</v>
      </c>
      <c r="H5" s="20">
        <f t="shared" si="0"/>
        <v>15</v>
      </c>
      <c r="I5" s="41">
        <f t="shared" si="0"/>
        <v>63</v>
      </c>
      <c r="J5" s="54" t="s">
        <v>110</v>
      </c>
    </row>
    <row r="6" spans="1:10" ht="38.25" thickBot="1" x14ac:dyDescent="0.35">
      <c r="A6" s="9" t="s">
        <v>47</v>
      </c>
      <c r="B6" s="21">
        <v>1</v>
      </c>
      <c r="C6" s="21">
        <v>2</v>
      </c>
      <c r="D6" s="21">
        <v>3</v>
      </c>
      <c r="E6" s="21">
        <v>4</v>
      </c>
      <c r="F6" s="21">
        <v>5</v>
      </c>
      <c r="G6" s="21">
        <v>6</v>
      </c>
      <c r="H6" s="21">
        <v>7</v>
      </c>
      <c r="I6" s="55">
        <f>SUM(B6:H6)</f>
        <v>28</v>
      </c>
      <c r="J6" s="54" t="s">
        <v>110</v>
      </c>
    </row>
    <row r="7" spans="1:10" ht="19.5" thickBot="1" x14ac:dyDescent="0.35">
      <c r="A7" s="9" t="s">
        <v>48</v>
      </c>
      <c r="B7" s="21">
        <v>2</v>
      </c>
      <c r="C7" s="21">
        <v>3</v>
      </c>
      <c r="D7" s="21">
        <v>4</v>
      </c>
      <c r="E7" s="21">
        <v>5</v>
      </c>
      <c r="F7" s="21">
        <v>6</v>
      </c>
      <c r="G7" s="21">
        <v>7</v>
      </c>
      <c r="H7" s="21">
        <v>8</v>
      </c>
      <c r="I7" s="56">
        <f>SUM(B7:H7)</f>
        <v>35</v>
      </c>
      <c r="J7" s="54" t="s">
        <v>110</v>
      </c>
    </row>
    <row r="8" spans="1:10" ht="15.75" thickBot="1" x14ac:dyDescent="0.3">
      <c r="J8" s="54" t="s">
        <v>110</v>
      </c>
    </row>
    <row r="9" spans="1:10" ht="24" customHeight="1" thickBot="1" x14ac:dyDescent="0.4">
      <c r="A9" s="105" t="s">
        <v>17</v>
      </c>
      <c r="B9" s="106"/>
      <c r="C9" s="106"/>
      <c r="D9" s="106"/>
      <c r="E9" s="106"/>
      <c r="F9" s="106"/>
      <c r="G9" s="106"/>
      <c r="H9" s="106"/>
      <c r="I9" s="107"/>
      <c r="J9" s="54" t="s">
        <v>110</v>
      </c>
    </row>
    <row r="10" spans="1:10" ht="20.25" thickTop="1" thickBot="1" x14ac:dyDescent="0.35">
      <c r="A10" s="46" t="s">
        <v>76</v>
      </c>
      <c r="B10" s="43" t="s">
        <v>1</v>
      </c>
      <c r="C10" s="43" t="s">
        <v>2</v>
      </c>
      <c r="D10" s="43" t="s">
        <v>3</v>
      </c>
      <c r="E10" s="43" t="s">
        <v>4</v>
      </c>
      <c r="F10" s="43" t="s">
        <v>5</v>
      </c>
      <c r="G10" s="43" t="s">
        <v>6</v>
      </c>
      <c r="H10" s="43" t="s">
        <v>7</v>
      </c>
      <c r="I10" s="44" t="s">
        <v>8</v>
      </c>
      <c r="J10" s="54" t="s">
        <v>110</v>
      </c>
    </row>
    <row r="11" spans="1:10" ht="31.5" thickBot="1" x14ac:dyDescent="0.35">
      <c r="A11" s="25" t="s">
        <v>49</v>
      </c>
      <c r="B11" s="24">
        <f>IF($I$5=0,0,B5/$I5)</f>
        <v>4.7619047619047616E-2</v>
      </c>
      <c r="C11" s="24">
        <f t="shared" ref="C11:H11" si="1">IF($I$5=0,0,C5/$I5)</f>
        <v>7.9365079365079361E-2</v>
      </c>
      <c r="D11" s="24">
        <f t="shared" si="1"/>
        <v>0.1111111111111111</v>
      </c>
      <c r="E11" s="24">
        <f t="shared" si="1"/>
        <v>0.14285714285714285</v>
      </c>
      <c r="F11" s="24">
        <f t="shared" si="1"/>
        <v>0.17460317460317459</v>
      </c>
      <c r="G11" s="24">
        <f t="shared" si="1"/>
        <v>0.20634920634920634</v>
      </c>
      <c r="H11" s="24">
        <f t="shared" si="1"/>
        <v>0.23809523809523808</v>
      </c>
      <c r="I11" s="45">
        <f>I12+I13</f>
        <v>1</v>
      </c>
      <c r="J11" s="12" t="s">
        <v>138</v>
      </c>
    </row>
    <row r="12" spans="1:10" ht="61.5" thickBot="1" x14ac:dyDescent="0.35">
      <c r="A12" s="9" t="s">
        <v>47</v>
      </c>
      <c r="B12" s="24">
        <f>IF($I$6=0,0,B6/$I$6)</f>
        <v>3.5714285714285712E-2</v>
      </c>
      <c r="C12" s="24">
        <f t="shared" ref="C12:H12" si="2">IF($I$6=0,0,C6/$I$6)</f>
        <v>7.1428571428571425E-2</v>
      </c>
      <c r="D12" s="24">
        <f t="shared" si="2"/>
        <v>0.10714285714285714</v>
      </c>
      <c r="E12" s="24">
        <f t="shared" si="2"/>
        <v>0.14285714285714285</v>
      </c>
      <c r="F12" s="24">
        <f t="shared" si="2"/>
        <v>0.17857142857142858</v>
      </c>
      <c r="G12" s="24">
        <f t="shared" si="2"/>
        <v>0.21428571428571427</v>
      </c>
      <c r="H12" s="24">
        <f t="shared" si="2"/>
        <v>0.25</v>
      </c>
      <c r="I12" s="45">
        <f>IF($I$5=0,0,I6/I$5)</f>
        <v>0.44444444444444442</v>
      </c>
      <c r="J12" s="12" t="s">
        <v>139</v>
      </c>
    </row>
    <row r="13" spans="1:10" ht="46.5" thickBot="1" x14ac:dyDescent="0.35">
      <c r="A13" s="9" t="s">
        <v>48</v>
      </c>
      <c r="B13" s="24">
        <f>IF($I$7=0,0,B7/$I$7)</f>
        <v>5.7142857142857141E-2</v>
      </c>
      <c r="C13" s="24">
        <f t="shared" ref="C13:H13" si="3">IF($I$7=0,0,C7/$I$7)</f>
        <v>8.5714285714285715E-2</v>
      </c>
      <c r="D13" s="24">
        <f t="shared" si="3"/>
        <v>0.11428571428571428</v>
      </c>
      <c r="E13" s="24">
        <f t="shared" si="3"/>
        <v>0.14285714285714285</v>
      </c>
      <c r="F13" s="24">
        <f t="shared" si="3"/>
        <v>0.17142857142857143</v>
      </c>
      <c r="G13" s="24">
        <f t="shared" si="3"/>
        <v>0.2</v>
      </c>
      <c r="H13" s="24">
        <f t="shared" si="3"/>
        <v>0.22857142857142856</v>
      </c>
      <c r="I13" s="45">
        <f>IF($I$5=0,0,I7/I$5)</f>
        <v>0.55555555555555558</v>
      </c>
      <c r="J13" s="12" t="s">
        <v>140</v>
      </c>
    </row>
    <row r="14" spans="1:10" x14ac:dyDescent="0.25">
      <c r="A14" s="54" t="s">
        <v>96</v>
      </c>
      <c r="J14" s="54" t="s">
        <v>110</v>
      </c>
    </row>
    <row r="15" spans="1:10" hidden="1" x14ac:dyDescent="0.25"/>
  </sheetData>
  <sheetProtection algorithmName="SHA-512" hashValue="CFoc/Mkr5oq5mE+1O3LCRYGLt9CuWpupcAgvmxo0p8KKPQwKmf1fYpieg9kPDnIYXskFeaGh/m8f6x9YDKsfXQ==" saltValue="3fHGgEoj78DDoBghTFY4gw==" spinCount="100000" sheet="1" objects="1" scenarios="1" selectLockedCells="1"/>
  <protectedRanges>
    <protectedRange algorithmName="SHA-512" hashValue="l3hcnK2o0o/r1w88+8xogCuzwzi3UmLogUq7W8p/9NhvtsHINOfd6N1tB9Fo0QIXAWT5urJF8+IgGwdcYFyASg==" saltValue="H9k7DklXKZM78SMNCVxkdg==" spinCount="100000" sqref="B6:H7 B5:I5" name="Table9" securityDescriptor="O:WDG:WDD:(A;;CC;;;WD)"/>
  </protectedRanges>
  <mergeCells count="3">
    <mergeCell ref="A1:I1"/>
    <mergeCell ref="A9:I9"/>
    <mergeCell ref="A3:I3"/>
  </mergeCells>
  <dataValidations count="14">
    <dataValidation allowBlank="1" showInputMessage="1" showErrorMessage="1" prompt="Number of disciplinary referrals of American Indian females" sqref="B6" xr:uid="{9B7947AD-BA89-4A5B-952A-24CAE9F075E9}"/>
    <dataValidation allowBlank="1" showInputMessage="1" showErrorMessage="1" prompt="Number of disciplinary referrals of American Indian males" sqref="B7" xr:uid="{2579D870-BAAB-46DB-BB2A-9CDA939D14C0}"/>
    <dataValidation allowBlank="1" showInputMessage="1" showErrorMessage="1" prompt="Number of disciplinary referrals of Asian females" sqref="C6" xr:uid="{27400D6C-D9C8-4167-95D1-9B0604011749}"/>
    <dataValidation allowBlank="1" showInputMessage="1" showErrorMessage="1" prompt="Number of disciplinary referrals of Asian males" sqref="C7" xr:uid="{261FF22B-5010-4F8C-83D5-8F2D27939DEA}"/>
    <dataValidation allowBlank="1" showInputMessage="1" showErrorMessage="1" prompt="Number of disciplinary referrals of Black or African American females" sqref="D6" xr:uid="{7A354049-4D07-466C-8C74-D601ED8AAB0A}"/>
    <dataValidation allowBlank="1" showInputMessage="1" showErrorMessage="1" prompt="Number of disciplinary referrals of Black or African American males" sqref="D7" xr:uid="{E7F6FD35-93C5-490E-8845-A7E2575E234D}"/>
    <dataValidation allowBlank="1" showInputMessage="1" showErrorMessage="1" prompt="Number of disciplinary referrals of Hawaiian or Pacific Islander females" sqref="F6" xr:uid="{984A4BA4-D3E8-4066-9FF6-307BC86B2E05}"/>
    <dataValidation allowBlank="1" showInputMessage="1" showErrorMessage="1" prompt="Number of disciplinary referrals of Hawaiian or Pacific Islander males" sqref="F7" xr:uid="{8B4C3ED6-D333-48F3-BDCB-C11894893750}"/>
    <dataValidation allowBlank="1" showInputMessage="1" showErrorMessage="1" prompt="Number of disciplinary referrals of Hispanic females" sqref="E6" xr:uid="{6B9E813F-A444-482B-B7D3-77645DAB4B38}"/>
    <dataValidation allowBlank="1" showInputMessage="1" showErrorMessage="1" prompt="Number of disciplinary referrals of Hispanic males" sqref="E7" xr:uid="{3073CF0C-A84A-490C-98C7-CA44BEF26D88}"/>
    <dataValidation allowBlank="1" showInputMessage="1" showErrorMessage="1" prompt="Number of disciplinary referrals of White females" sqref="H6" xr:uid="{847B6483-AC3B-4061-AD4A-AF29234CD15B}"/>
    <dataValidation allowBlank="1" showInputMessage="1" showErrorMessage="1" prompt="Number of disciplinary referrals of White males" sqref="H7" xr:uid="{04668D06-59A3-4AD1-9AFE-35808F3264F4}"/>
    <dataValidation allowBlank="1" showInputMessage="1" showErrorMessage="1" prompt="Number of disciplinary referrals of females of two or more races" sqref="G6" xr:uid="{35D52BE1-E83C-40AD-904D-C708A6E7C3B0}"/>
    <dataValidation allowBlank="1" showInputMessage="1" showErrorMessage="1" prompt="Number of disciplinary referrals of males of two or more races" sqref="G7" xr:uid="{3E499BEA-FB94-4489-8088-8AAB28B60775}"/>
  </dataValidation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0352C-15EB-4538-902D-C39346BDAD88}">
  <dimension ref="A1:M102"/>
  <sheetViews>
    <sheetView zoomScaleNormal="100" workbookViewId="0">
      <selection sqref="A1:XFD1048576"/>
    </sheetView>
  </sheetViews>
  <sheetFormatPr defaultColWidth="0" defaultRowHeight="15" zeroHeight="1" x14ac:dyDescent="0.25"/>
  <cols>
    <col min="1" max="1" width="125.7109375" customWidth="1"/>
    <col min="2" max="9" width="11.42578125" hidden="1" customWidth="1"/>
    <col min="10" max="10" width="11.5703125" hidden="1" customWidth="1"/>
    <col min="11" max="12" width="11.42578125" hidden="1" customWidth="1"/>
    <col min="13" max="13" width="11.5703125" hidden="1" customWidth="1"/>
    <col min="14" max="16384" width="11.42578125" hidden="1"/>
  </cols>
  <sheetData>
    <row r="1" spans="1:1" ht="26.25" x14ac:dyDescent="0.4">
      <c r="A1" s="48" t="s">
        <v>88</v>
      </c>
    </row>
    <row r="2" spans="1:1" x14ac:dyDescent="0.25">
      <c r="A2" s="16" t="s">
        <v>121</v>
      </c>
    </row>
    <row r="3" spans="1:1" ht="409.5" customHeight="1" x14ac:dyDescent="0.25"/>
    <row r="4" spans="1:1" x14ac:dyDescent="0.25"/>
    <row r="5" spans="1:1" ht="409.5" customHeight="1" x14ac:dyDescent="0.25"/>
    <row r="6" spans="1:1" x14ac:dyDescent="0.25"/>
    <row r="7" spans="1:1" ht="409.5" customHeight="1" x14ac:dyDescent="0.25"/>
    <row r="8" spans="1:1" x14ac:dyDescent="0.25">
      <c r="A8" s="16" t="s">
        <v>75</v>
      </c>
    </row>
    <row r="9" spans="1:1" hidden="1" x14ac:dyDescent="0.25"/>
    <row r="10" spans="1:1" hidden="1" x14ac:dyDescent="0.25"/>
    <row r="11" spans="1:1" hidden="1" x14ac:dyDescent="0.25"/>
    <row r="12" spans="1:1" hidden="1" x14ac:dyDescent="0.25"/>
    <row r="13" spans="1:1" hidden="1" x14ac:dyDescent="0.25"/>
    <row r="14" spans="1:1" hidden="1" x14ac:dyDescent="0.25"/>
    <row r="15" spans="1:1" hidden="1" x14ac:dyDescent="0.25"/>
    <row r="16" spans="1:1" hidden="1" x14ac:dyDescent="0.25"/>
    <row r="17" spans="13:13" hidden="1" x14ac:dyDescent="0.25"/>
    <row r="18" spans="13:13" hidden="1" x14ac:dyDescent="0.25"/>
    <row r="19" spans="13:13" hidden="1" x14ac:dyDescent="0.25"/>
    <row r="20" spans="13:13" hidden="1" x14ac:dyDescent="0.25">
      <c r="M20" s="10"/>
    </row>
    <row r="21" spans="13:13" hidden="1" x14ac:dyDescent="0.25"/>
    <row r="22" spans="13:13" hidden="1" x14ac:dyDescent="0.25"/>
    <row r="23" spans="13:13" hidden="1" x14ac:dyDescent="0.25"/>
    <row r="24" spans="13:13" hidden="1" x14ac:dyDescent="0.25"/>
    <row r="25" spans="13:13" hidden="1" x14ac:dyDescent="0.25"/>
    <row r="26" spans="13:13" hidden="1" x14ac:dyDescent="0.25">
      <c r="M26" s="4"/>
    </row>
    <row r="27" spans="13:13" hidden="1" x14ac:dyDescent="0.25"/>
    <row r="28" spans="13:13" hidden="1" x14ac:dyDescent="0.25"/>
    <row r="29" spans="13:13" hidden="1" x14ac:dyDescent="0.25"/>
    <row r="30" spans="13:13" hidden="1" x14ac:dyDescent="0.25"/>
    <row r="31" spans="13:13" hidden="1" x14ac:dyDescent="0.25"/>
    <row r="32" spans="13:1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sheetData>
  <sheetProtection algorithmName="SHA-512" hashValue="/o7HzLlImNUWaowYXqpKkLB1GfOCrCFWy1o5wJzILG/cGVunHvkz51pOEHPHoJm2pfSXDpbZQ0l8VwHb0xp6gw==" saltValue="MNbb7JMEhqXvSYud2XDSAg==" spinCount="100000" sheet="1" objects="1" scenarios="1"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80C3B29618AE4399A9483FA63FA44E" ma:contentTypeVersion="10" ma:contentTypeDescription="Create a new document." ma:contentTypeScope="" ma:versionID="052ce0d6ab4395271a815ab33c2f1178">
  <xsd:schema xmlns:xsd="http://www.w3.org/2001/XMLSchema" xmlns:xs="http://www.w3.org/2001/XMLSchema" xmlns:p="http://schemas.microsoft.com/office/2006/metadata/properties" xmlns:ns3="ed7d0568-4d85-4bfd-9969-51e0297e20a5" xmlns:ns4="b7db45b9-a6c1-4cb8-9fce-947fc6312413" targetNamespace="http://schemas.microsoft.com/office/2006/metadata/properties" ma:root="true" ma:fieldsID="c23364ae7c32fad6775e7f5d7a122894" ns3:_="" ns4:_="">
    <xsd:import namespace="ed7d0568-4d85-4bfd-9969-51e0297e20a5"/>
    <xsd:import namespace="b7db45b9-a6c1-4cb8-9fce-947fc63124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7d0568-4d85-4bfd-9969-51e0297e20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db45b9-a6c1-4cb8-9fce-947fc631241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99D73B-54E7-4269-B80B-3D638C4138D4}">
  <ds:schemaRefs>
    <ds:schemaRef ds:uri="http://schemas.microsoft.com/office/2006/documentManagement/types"/>
    <ds:schemaRef ds:uri="http://purl.org/dc/dcmitype/"/>
    <ds:schemaRef ds:uri="http://schemas.microsoft.com/office/2006/metadata/properties"/>
    <ds:schemaRef ds:uri="http://purl.org/dc/elements/1.1/"/>
    <ds:schemaRef ds:uri="http://www.w3.org/XML/1998/namespace"/>
    <ds:schemaRef ds:uri="ed7d0568-4d85-4bfd-9969-51e0297e20a5"/>
    <ds:schemaRef ds:uri="b7db45b9-a6c1-4cb8-9fce-947fc6312413"/>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F6D3D47-306F-4EF6-8125-7925FDEF9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7d0568-4d85-4bfd-9969-51e0297e20a5"/>
    <ds:schemaRef ds:uri="b7db45b9-a6c1-4cb8-9fce-947fc6312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A6A6AC-AEE1-4606-8815-DA9E67ED56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Background-Demographics</vt:lpstr>
      <vt:lpstr>Tables-Demographics</vt:lpstr>
      <vt:lpstr>Data Display-Demographics</vt:lpstr>
      <vt:lpstr>Background-Discipline</vt:lpstr>
      <vt:lpstr>Tables-Student Referrals</vt:lpstr>
      <vt:lpstr>Data Display-Student Referrals</vt:lpstr>
      <vt:lpstr>Tables-Discip Referrals</vt:lpstr>
      <vt:lpstr>Data Display-Discip Referrals</vt:lpstr>
      <vt:lpstr>Background-Suspensions</vt:lpstr>
      <vt:lpstr>Tables-Suspensions</vt:lpstr>
      <vt:lpstr>Data Display-Suspensions</vt:lpstr>
      <vt:lpstr>Tables-Infractions</vt:lpstr>
      <vt:lpstr>Data Display-Infractions</vt:lpstr>
      <vt:lpstr>Tables-Effectiveness</vt:lpstr>
      <vt:lpstr>Data Display-Effectiveness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Discipline Toolkit Data Anaysis Tool 2020</dc:title>
  <dc:creator/>
  <cp:lastModifiedBy/>
  <cp:lastPrinted>2015-09-23T16:48:40Z</cp:lastPrinted>
  <dcterms:created xsi:type="dcterms:W3CDTF">2006-09-16T00:00:00Z</dcterms:created>
  <dcterms:modified xsi:type="dcterms:W3CDTF">2020-03-05T22:05:35Z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0x010100E680C3B29618AE4399A9483FA63FA44E</vt:lpwstr>
  </property>
  <property fmtid="{D5CDD505-2E9C-101B-9397-08002B2CF9AE}" pid="3" name="MSIP_Label_3a2fed65-62e7-46ea-af74-187e0c17143a_Enabled">
    <vt:lpwstr>True</vt:lpwstr>
  </property>
  <property fmtid="{D5CDD505-2E9C-101B-9397-08002B2CF9AE}" pid="4" name="MSIP_Label_3a2fed65-62e7-46ea-af74-187e0c17143a_SiteId">
    <vt:lpwstr>d5fb7087-3777-42ad-966a-892ef47225d1</vt:lpwstr>
  </property>
  <property fmtid="{D5CDD505-2E9C-101B-9397-08002B2CF9AE}" pid="5" name="MSIP_Label_3a2fed65-62e7-46ea-af74-187e0c17143a_Owner">
    <vt:lpwstr>ThomasC29@michigan.gov</vt:lpwstr>
  </property>
  <property fmtid="{D5CDD505-2E9C-101B-9397-08002B2CF9AE}" pid="6" name="MSIP_Label_3a2fed65-62e7-46ea-af74-187e0c17143a_SetDate">
    <vt:lpwstr>2020-01-06T13:32:11.1862912Z</vt:lpwstr>
  </property>
  <property fmtid="{D5CDD505-2E9C-101B-9397-08002B2CF9AE}" pid="7" name="MSIP_Label_3a2fed65-62e7-46ea-af74-187e0c17143a_Name">
    <vt:lpwstr>Internal Data (Standard State Data)</vt:lpwstr>
  </property>
  <property fmtid="{D5CDD505-2E9C-101B-9397-08002B2CF9AE}" pid="8" name="MSIP_Label_3a2fed65-62e7-46ea-af74-187e0c17143a_Application">
    <vt:lpwstr>Microsoft Azure Information Protection</vt:lpwstr>
  </property>
  <property fmtid="{D5CDD505-2E9C-101B-9397-08002B2CF9AE}" pid="9" name="MSIP_Label_3a2fed65-62e7-46ea-af74-187e0c17143a_ActionId">
    <vt:lpwstr>e602ad0b-6a2c-4f2a-8fce-1e438b718cd6</vt:lpwstr>
  </property>
  <property fmtid="{D5CDD505-2E9C-101B-9397-08002B2CF9AE}" pid="10" name="MSIP_Label_3a2fed65-62e7-46ea-af74-187e0c17143a_Extended_MSFT_Method">
    <vt:lpwstr>Manual</vt:lpwstr>
  </property>
  <property fmtid="{D5CDD505-2E9C-101B-9397-08002B2CF9AE}" pid="11" name="Sensitivity">
    <vt:lpwstr>Internal Data (Standard State Data)</vt:lpwstr>
  </property>
  <property fmtid="{D5CDD505-2E9C-101B-9397-08002B2CF9AE}" pid="12" name="Language">
    <vt:lpwstr>English</vt:lpwstr>
  </property>
</Properties>
</file>